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8205" tabRatio="927" activeTab="0"/>
  </bookViews>
  <sheets>
    <sheet name="REKAP" sheetId="1" r:id="rId1"/>
    <sheet name="STANDARDY" sheetId="2" r:id="rId2"/>
    <sheet name="1" sheetId="3" r:id="rId3"/>
  </sheets>
  <definedNames>
    <definedName name="_xlnm.Print_Area" localSheetId="0">'REKAP'!$A$1:$G$35</definedName>
    <definedName name="_xlnm.Print_Area" localSheetId="1">'STANDARDY'!$A$1:$G$25</definedName>
  </definedNames>
  <calcPr fullCalcOnLoad="1"/>
</workbook>
</file>

<file path=xl/sharedStrings.xml><?xml version="1.0" encoding="utf-8"?>
<sst xmlns="http://schemas.openxmlformats.org/spreadsheetml/2006/main" count="208" uniqueCount="115">
  <si>
    <t>bm</t>
  </si>
  <si>
    <t>POZNÁMKA</t>
  </si>
  <si>
    <t>Vypracování protokolu o proměření a vyregulování</t>
  </si>
  <si>
    <t>Zaškolení obsluhy</t>
  </si>
  <si>
    <t>Vypracování provozních předpisů</t>
  </si>
  <si>
    <t>Projekt skutečného provedení</t>
  </si>
  <si>
    <t>Hodinová mzda pro nepředvídané práce, stavbou způsobené změny, které nemohou být v jednotkových cenách vyúčtovány. Práce budou uznány jen tehdy, budou - li prokázány dokladem</t>
  </si>
  <si>
    <t>Počet</t>
  </si>
  <si>
    <t>Cena [Kč]</t>
  </si>
  <si>
    <t>kpl</t>
  </si>
  <si>
    <t>ks</t>
  </si>
  <si>
    <t>POZNÁMKY:</t>
  </si>
  <si>
    <t xml:space="preserve">UPOZORNĚNÍ:  </t>
  </si>
  <si>
    <t xml:space="preserve">  Stavba:</t>
  </si>
  <si>
    <t xml:space="preserve">  Investor:</t>
  </si>
  <si>
    <t xml:space="preserve">  Místo stavby:</t>
  </si>
  <si>
    <t xml:space="preserve">  Část:</t>
  </si>
  <si>
    <t xml:space="preserve">  Číslo zakázky:</t>
  </si>
  <si>
    <t xml:space="preserve">  Číslo dokumentu:</t>
  </si>
  <si>
    <t xml:space="preserve">  Datum:</t>
  </si>
  <si>
    <t xml:space="preserve">   REKAPITULACE DODÁVEK A MONTÁŽNÍCH PRACÍ</t>
  </si>
  <si>
    <t>Poz</t>
  </si>
  <si>
    <t xml:space="preserve"> Název-popis zařízení</t>
  </si>
  <si>
    <t>Měrná           jednotka</t>
  </si>
  <si>
    <t>Dodávka [Kč]</t>
  </si>
  <si>
    <t>Montáž [Kč]</t>
  </si>
  <si>
    <t xml:space="preserve"> MEZISOUČET</t>
  </si>
  <si>
    <t>Přesun hmot</t>
  </si>
  <si>
    <t>Lešení a jeřábová technika</t>
  </si>
  <si>
    <t>MEZISOUČET</t>
  </si>
  <si>
    <t>Nepředvídané práce</t>
  </si>
  <si>
    <t>Ostatní položky neuvedené výše</t>
  </si>
  <si>
    <t>Stavební výpomoce</t>
  </si>
  <si>
    <t>-</t>
  </si>
  <si>
    <t>Doprava - 3.6% z dodávky zařízení</t>
  </si>
  <si>
    <t>1</t>
  </si>
  <si>
    <t>M.J.</t>
  </si>
  <si>
    <t>POČET</t>
  </si>
  <si>
    <t>POZICE</t>
  </si>
  <si>
    <t>NÁZEV - POPIS ZAŘÍZENÍ</t>
  </si>
  <si>
    <t>DODÁVKA - CENA [Kč]</t>
  </si>
  <si>
    <t>MONTÁŽ - CENA [Kč]</t>
  </si>
  <si>
    <t>JEDNOTKA</t>
  </si>
  <si>
    <t>CELKEM</t>
  </si>
  <si>
    <t>ZAŘÍZENÍ Č.1 CELKEM</t>
  </si>
  <si>
    <t>P.Č.</t>
  </si>
  <si>
    <r>
      <t>1) Pro stanovení nabídkové ceny za dílo, nebo jeho část, je rozhodující veškerá výkresová dokumentace výkazy, výpisy</t>
    </r>
    <r>
      <rPr>
        <sz val="10"/>
        <rFont val="Arial Narrow"/>
        <family val="2"/>
      </rPr>
      <t xml:space="preserve"> materiálů, technická zpráva, statický výpočet. Dodavatel si musí provést vlastní specifikaci pro stanovení nákladů. V případě nejasností možno kontaktovat projektanta, který doplní  se souhlasem zadavatele veškeré potřebné informace, nutné pro zodpovědné stanovení nabídkové ceny.</t>
    </r>
  </si>
  <si>
    <r>
      <t>2) Nabídková cena musí zahrnovat nejen přípravu, dodávku, dopravu a montáž, ale i veškeré souvisejí</t>
    </r>
    <r>
      <rPr>
        <sz val="10"/>
        <rFont val="Arial Narrow"/>
        <family val="2"/>
      </rPr>
      <t>cí náklady, spojené s realizací, od zadání po předání stavby do užívání, včetně nákladů na koordinaci, uvedení do provozu,dokončovací práce, údržbu do doby předání, potřebné zkoušky a atesty, odstranění závad , předání dokladů o skutečném provedení, dokladů nutných pro kolaudační řízení aj.</t>
    </r>
  </si>
  <si>
    <r>
      <t>3) Součástí nabídkové ceny je rovněž tzv. dodavatelská příprava stavby a dodavatelská dokumentace, kterou je n</t>
    </r>
    <r>
      <rPr>
        <sz val="10"/>
        <rFont val="Arial Narrow"/>
        <family val="2"/>
      </rPr>
      <t>utno předložit technickému dozoru investora, případně zástupci projektanta.</t>
    </r>
  </si>
  <si>
    <r>
      <t>4) Bude-li dodavatel poskytovat projektovou dokumentaci k ocenění svým subdodavatelům, je nutno jej s</t>
    </r>
    <r>
      <rPr>
        <sz val="10"/>
        <rFont val="Arial Narrow"/>
        <family val="2"/>
      </rPr>
      <t>eznámit se všemi skutečnostmi a podmínkami, určenými pro stanovení celkových nákladů i jednotkové ceny.</t>
    </r>
  </si>
  <si>
    <r>
      <t xml:space="preserve">5) </t>
    </r>
    <r>
      <rPr>
        <sz val="10"/>
        <rFont val="Arial Narrow"/>
        <family val="2"/>
      </rPr>
      <t>V popisu stavebních materiálů jsou uvedeny hlavní stavební materiály, který prvek, konstrukci nebo její část charakterizují, v nabídce je však nutno uvažovat se všemi doplňkovými, pomocnými a nezbytnými materiály, jejichž použití vyplývá z příslušných technologických předpisů pro provádění jednotlivých části staveb tak, aby byl zachován požadavek na dokonalou funkci, vzhled, kvalitu, bezpečnost a trvanlivost těchto  jednotlivých částí konstrukce i konstrukce jako celku.</t>
    </r>
  </si>
  <si>
    <r>
      <t>6) Dodavatel je povinen podrobně prostudovat předloženou projektovou dokumentaci, Pokud dodavatel na základě sv</t>
    </r>
    <r>
      <rPr>
        <sz val="10"/>
        <rFont val="Arial Narrow"/>
        <family val="2"/>
      </rPr>
      <t>ých odborných zkušeností zjistí, že v projektové dokumentaci není některá činnost či položka nutná pro dokončení předmětného díla uvedena, je povinen ji doplnit  do nabídky a ocenit ji.</t>
    </r>
  </si>
  <si>
    <r>
      <t>7) Pozdější připomínky a požadavky na vícepráce nebudou akceptovány.</t>
    </r>
  </si>
  <si>
    <t>a) veškeré položky na dopravu, pomocný těsnící, spojovací a uchytávací materiál atd… jsou zahrnuty v jednotlivých cenách</t>
  </si>
  <si>
    <t>b) veškeré položky na montáž, manipulaci s materiálem, přesuny do výšek, atd… jsou zahrnuty v ceně montáže</t>
  </si>
  <si>
    <t>c) součástí prací jsou veškeré zkoušky, potřebná měření, inspekce, uvedení zařízení do provozu, zaškolení obsluhy a revize</t>
  </si>
  <si>
    <t>d) součástí dodávky je zpracování veškeré dílenské dokumentace, provozních předpisů, manuálů a předání podkladů pro projekt skutečného provedení</t>
  </si>
  <si>
    <t>Komplexní vyzkoušení zařízení, oživení a vyregulování zařízení</t>
  </si>
  <si>
    <r>
      <t>m</t>
    </r>
    <r>
      <rPr>
        <vertAlign val="superscript"/>
        <sz val="10"/>
        <rFont val="Arial Narrow"/>
        <family val="2"/>
      </rPr>
      <t>2</t>
    </r>
  </si>
  <si>
    <t>VZDUCHOTECHNIKA A OCHLAZOVÁNÍ CELKEM (BEZ DPH)</t>
  </si>
  <si>
    <t>Jiné materiály, montáž, demontáž apod. neuvedené výše, ale které je nutné zahrnout do celkového rozsahu prací podle výkresů a praxe dodavatele. Prosím, uveďte podrobný technický popis a cenovou kalkulaci.</t>
  </si>
  <si>
    <t>2</t>
  </si>
  <si>
    <t>3</t>
  </si>
  <si>
    <t>kg</t>
  </si>
  <si>
    <t>montážní, spojovací a kotvící materiál</t>
  </si>
  <si>
    <t>STAVEBNÍ ÚPRAVY + PODPĚRNÉ KONSTRUKCE</t>
  </si>
  <si>
    <t>termoakustická izolace do vnitřního prostředí - minerální vata tl. 60mm+Al</t>
  </si>
  <si>
    <t>prostup svislou konstrukcí -fasáda, vč. utěsnění a začištění</t>
  </si>
  <si>
    <t>03/2017</t>
  </si>
  <si>
    <t>ZAŘÍZENÍ Č.1 – VZDUCHOTECHNIKA V OBJEKTU</t>
  </si>
  <si>
    <t>pružná manžeta pro napojení ventilátoru Elektrodesign VBM 160</t>
  </si>
  <si>
    <t>regulátor průtoku potrubní DN 100</t>
  </si>
  <si>
    <t>dveřní mřížka plastová 368x130, bílá, Vents</t>
  </si>
  <si>
    <t>potrubí flexi  DN200</t>
  </si>
  <si>
    <t>Odvoz + ekologická likvidace stavebního odpadu</t>
  </si>
  <si>
    <t>Rekonstrukce objektu Střelniční 78/8, Ostrava</t>
  </si>
  <si>
    <t>Statutární město Ostrava, Prokešovo náměstí 8, 729 30 Ostrava</t>
  </si>
  <si>
    <t>Střelniční 75/8, 702 00 Ostrava, Moravská Ostrava a Přívoz</t>
  </si>
  <si>
    <t>D.1.4. Vzduchotechnika</t>
  </si>
  <si>
    <t>A3816-040</t>
  </si>
  <si>
    <t>1.PP</t>
  </si>
  <si>
    <t>pružná manžeta pro napojení ventilátoru Elektrodesign VBM 125</t>
  </si>
  <si>
    <t>regulátor průtoku potrubní DN 160</t>
  </si>
  <si>
    <t>protidešťová žaluzie pozinkovaná 700x250, barvu určí architek/investor při realizaci</t>
  </si>
  <si>
    <t>regulátor průtoku potrubní DN 250</t>
  </si>
  <si>
    <t xml:space="preserve">tlumič potrubní DN315, MTS </t>
  </si>
  <si>
    <t>potrubí 4-hranné, včetně tvarovek 80%, do obvodu 2000mm</t>
  </si>
  <si>
    <t>potrubí kruhové typu SPIRO včetně tvarovek 40%, do DN315</t>
  </si>
  <si>
    <t>kondenzační T-kus DN 125</t>
  </si>
  <si>
    <t>Cagi výfuková hlavice DN125</t>
  </si>
  <si>
    <t>Vzduchotechnická rekuperační  jednotka Rekuvent ve vnitřním provedení, s deskovým rekuperátorem  a elektrickým ohřívačem, Vp/Vo=1500 m3/h, 2060x910x935, 250 kg, vč. ovladače a regulace</t>
  </si>
  <si>
    <t>rám pod VZT jednotku 2000x910x100</t>
  </si>
  <si>
    <t>Ventilátor axiální potrubní Elektrodesign Mixvent TD 325/125T, Vo=80 m3/h (100 Pa) s regulací a doběhem</t>
  </si>
  <si>
    <t>Ventilátor axiální potrubní Elektrodesign Mixvent TD 500/160T, Vo=180 m3/h (180 Pa) s regulací a doběhem</t>
  </si>
  <si>
    <t>zpětná klapka do potrubí DN160, Elektrodesign RSKW</t>
  </si>
  <si>
    <t>zpětná klapka do potrubí DN125, Elektrodesign RSKW</t>
  </si>
  <si>
    <t>talířový ventil plastový DN200, KO200, bílý</t>
  </si>
  <si>
    <t>talířový ventil plastový DN100, KO100, bílý</t>
  </si>
  <si>
    <t>mřížka/vyúst potrubní VNKM 2/R3, 325x75</t>
  </si>
  <si>
    <t>přetlaková mřížka 160x160, plastová</t>
  </si>
  <si>
    <t>přetlaková mřížka 125x125, plastová</t>
  </si>
  <si>
    <t>prostup vodorovnou konstrukcí-vč. utěsnění a začištění</t>
  </si>
  <si>
    <t>prostup vodorovnou konstrukcí-střecha-vč. utěsnění a začištění</t>
  </si>
  <si>
    <t>zpětná klapka do potrubí DN100, Elektrodesign RSKW</t>
  </si>
  <si>
    <t>32</t>
  </si>
  <si>
    <t>požární klapky prům. 250 s tavnou pojistkou</t>
  </si>
  <si>
    <t>Cagi výfuková hlavice DN160</t>
  </si>
  <si>
    <t>kondenzační T-kus DN 160</t>
  </si>
  <si>
    <t>33</t>
  </si>
  <si>
    <t>34</t>
  </si>
  <si>
    <t>termoakustická izolace do vnitřního prostředí - syntetický kaučuk tl. 10mm+Al+ plechový kryt nad střechou</t>
  </si>
  <si>
    <t>35</t>
  </si>
  <si>
    <t>D.1.4-07</t>
  </si>
  <si>
    <t xml:space="preserve">SPECIFIKACE PRACÍ A DODÁVEK VZDUCHOTECHNICKÝCH ZAŘÍZENÍ                                                                                                                                                                                                  </t>
  </si>
  <si>
    <r>
      <t xml:space="preserve">SPECIFIKACE PRACÍ A DODÁVEK VZDUCHOTECHNICKÝCH ZAŘÍZENÍ                                                                                                                                                           </t>
    </r>
    <r>
      <rPr>
        <sz val="11"/>
        <rFont val="Arial Narrow"/>
        <family val="2"/>
      </rPr>
      <t xml:space="preserve"> STANDARDY PRO VYPRACOVÁNÍ CENOVÉ NABÍDKY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</si>
</sst>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&quot;Kč&quot;"/>
    <numFmt numFmtId="166" formatCode="#,##0.0\ &quot;Kč&quot;"/>
    <numFmt numFmtId="167" formatCode="#,##0.0\ _K_č"/>
    <numFmt numFmtId="168" formatCode="0.0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Arial Narrow"/>
      <family val="2"/>
    </font>
    <font>
      <b/>
      <sz val="11"/>
      <name val="Arial CE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 TUR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left" vertical="center"/>
    </xf>
    <xf numFmtId="165" fontId="7" fillId="35" borderId="13" xfId="0" applyNumberFormat="1" applyFont="1" applyFill="1" applyBorder="1" applyAlignment="1">
      <alignment horizontal="right" vertical="center"/>
    </xf>
    <xf numFmtId="165" fontId="7" fillId="35" borderId="13" xfId="0" applyNumberFormat="1" applyFont="1" applyFill="1" applyBorder="1" applyAlignment="1">
      <alignment horizontal="center" vertical="center"/>
    </xf>
    <xf numFmtId="165" fontId="7" fillId="35" borderId="14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8" fillId="33" borderId="16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0" fontId="6" fillId="33" borderId="16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justify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justify" vertical="center" wrapText="1"/>
    </xf>
    <xf numFmtId="0" fontId="0" fillId="36" borderId="17" xfId="0" applyFill="1" applyBorder="1" applyAlignment="1">
      <alignment vertical="center"/>
    </xf>
    <xf numFmtId="0" fontId="20" fillId="36" borderId="18" xfId="0" applyFont="1" applyFill="1" applyBorder="1" applyAlignment="1">
      <alignment horizontal="left" vertical="center" wrapText="1"/>
    </xf>
    <xf numFmtId="0" fontId="8" fillId="36" borderId="19" xfId="0" applyFont="1" applyFill="1" applyBorder="1" applyAlignment="1">
      <alignment horizontal="left" vertical="center" wrapText="1"/>
    </xf>
    <xf numFmtId="0" fontId="8" fillId="36" borderId="20" xfId="0" applyFont="1" applyFill="1" applyBorder="1" applyAlignment="1">
      <alignment horizontal="left" vertical="center" wrapText="1"/>
    </xf>
    <xf numFmtId="0" fontId="8" fillId="36" borderId="21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49" fontId="6" fillId="36" borderId="23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7" fillId="34" borderId="27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horizontal="left" vertical="center" wrapText="1" indent="1"/>
    </xf>
    <xf numFmtId="0" fontId="6" fillId="34" borderId="30" xfId="0" applyFont="1" applyFill="1" applyBorder="1" applyAlignment="1">
      <alignment horizontal="left" vertical="center" wrapText="1" indent="1"/>
    </xf>
    <xf numFmtId="0" fontId="6" fillId="34" borderId="31" xfId="0" applyFont="1" applyFill="1" applyBorder="1" applyAlignment="1">
      <alignment horizontal="left" vertical="center" wrapText="1" inden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34" borderId="32" xfId="0" applyFont="1" applyFill="1" applyBorder="1" applyAlignment="1">
      <alignment horizontal="left" vertical="center"/>
    </xf>
    <xf numFmtId="0" fontId="7" fillId="34" borderId="33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 indent="1"/>
    </xf>
    <xf numFmtId="0" fontId="7" fillId="34" borderId="34" xfId="0" applyFont="1" applyFill="1" applyBorder="1" applyAlignment="1">
      <alignment horizontal="left" vertical="center"/>
    </xf>
    <xf numFmtId="0" fontId="7" fillId="34" borderId="35" xfId="0" applyFont="1" applyFill="1" applyBorder="1" applyAlignment="1">
      <alignment horizontal="left" vertical="center"/>
    </xf>
    <xf numFmtId="49" fontId="6" fillId="34" borderId="36" xfId="0" applyNumberFormat="1" applyFont="1" applyFill="1" applyBorder="1" applyAlignment="1">
      <alignment horizontal="left" vertical="center" indent="1"/>
    </xf>
    <xf numFmtId="49" fontId="6" fillId="34" borderId="37" xfId="0" applyNumberFormat="1" applyFont="1" applyFill="1" applyBorder="1" applyAlignment="1">
      <alignment horizontal="left" vertical="center" indent="1"/>
    </xf>
    <xf numFmtId="49" fontId="6" fillId="34" borderId="26" xfId="0" applyNumberFormat="1" applyFont="1" applyFill="1" applyBorder="1" applyAlignment="1">
      <alignment horizontal="left" vertical="center" indent="1"/>
    </xf>
    <xf numFmtId="0" fontId="7" fillId="35" borderId="29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left" indent="1"/>
    </xf>
    <xf numFmtId="0" fontId="6" fillId="34" borderId="29" xfId="0" applyNumberFormat="1" applyFont="1" applyFill="1" applyBorder="1" applyAlignment="1">
      <alignment horizontal="left" vertical="center" indent="1"/>
    </xf>
    <xf numFmtId="0" fontId="6" fillId="34" borderId="28" xfId="0" applyNumberFormat="1" applyFont="1" applyFill="1" applyBorder="1" applyAlignment="1">
      <alignment horizontal="left" vertical="center" indent="1"/>
    </xf>
    <xf numFmtId="0" fontId="6" fillId="34" borderId="13" xfId="0" applyFont="1" applyFill="1" applyBorder="1" applyAlignment="1">
      <alignment vertical="center"/>
    </xf>
    <xf numFmtId="0" fontId="15" fillId="38" borderId="15" xfId="0" applyFont="1" applyFill="1" applyBorder="1" applyAlignment="1">
      <alignment horizontal="center" vertical="center" wrapText="1"/>
    </xf>
    <xf numFmtId="0" fontId="15" fillId="38" borderId="16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left" vertical="center"/>
    </xf>
    <xf numFmtId="0" fontId="7" fillId="35" borderId="28" xfId="0" applyFont="1" applyFill="1" applyBorder="1" applyAlignment="1">
      <alignment horizontal="left" vertical="center"/>
    </xf>
    <xf numFmtId="0" fontId="9" fillId="34" borderId="29" xfId="0" applyFont="1" applyFill="1" applyBorder="1" applyAlignment="1">
      <alignment horizontal="left" vertical="center" wrapText="1" indent="1"/>
    </xf>
    <xf numFmtId="165" fontId="14" fillId="33" borderId="15" xfId="0" applyNumberFormat="1" applyFont="1" applyFill="1" applyBorder="1" applyAlignment="1">
      <alignment horizontal="center" vertical="center"/>
    </xf>
    <xf numFmtId="165" fontId="14" fillId="33" borderId="1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0" fontId="6" fillId="33" borderId="43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>
      <alignment horizontal="left" vertical="center" indent="1"/>
    </xf>
    <xf numFmtId="0" fontId="6" fillId="34" borderId="30" xfId="0" applyFont="1" applyFill="1" applyBorder="1" applyAlignment="1">
      <alignment horizontal="left" vertical="center" indent="1"/>
    </xf>
    <xf numFmtId="0" fontId="6" fillId="34" borderId="31" xfId="0" applyFont="1" applyFill="1" applyBorder="1" applyAlignment="1">
      <alignment horizontal="left" vertical="center" indent="1"/>
    </xf>
    <xf numFmtId="0" fontId="13" fillId="37" borderId="16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left" vertical="center" wrapText="1" indent="1"/>
    </xf>
    <xf numFmtId="0" fontId="6" fillId="34" borderId="30" xfId="0" applyFont="1" applyFill="1" applyBorder="1" applyAlignment="1">
      <alignment horizontal="left" vertical="center" wrapText="1" indent="1"/>
    </xf>
    <xf numFmtId="0" fontId="6" fillId="34" borderId="31" xfId="0" applyFont="1" applyFill="1" applyBorder="1" applyAlignment="1">
      <alignment horizontal="left" vertical="center" wrapText="1" indent="1"/>
    </xf>
    <xf numFmtId="0" fontId="10" fillId="0" borderId="32" xfId="0" applyFont="1" applyBorder="1" applyAlignment="1">
      <alignment horizontal="left" vertical="center" wrapText="1" indent="1"/>
    </xf>
    <xf numFmtId="0" fontId="10" fillId="0" borderId="44" xfId="0" applyFont="1" applyBorder="1" applyAlignment="1">
      <alignment horizontal="left" vertical="center" wrapText="1" indent="1"/>
    </xf>
    <xf numFmtId="0" fontId="10" fillId="0" borderId="45" xfId="0" applyFont="1" applyBorder="1" applyAlignment="1">
      <alignment horizontal="left" vertical="center" wrapText="1" inden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 indent="1"/>
    </xf>
    <xf numFmtId="0" fontId="10" fillId="0" borderId="30" xfId="0" applyFont="1" applyBorder="1" applyAlignment="1">
      <alignment horizontal="left" vertical="center" wrapText="1" indent="1"/>
    </xf>
    <xf numFmtId="0" fontId="10" fillId="0" borderId="31" xfId="0" applyFont="1" applyBorder="1" applyAlignment="1">
      <alignment horizontal="left" vertical="center" wrapText="1" indent="1"/>
    </xf>
    <xf numFmtId="0" fontId="16" fillId="0" borderId="27" xfId="0" applyFont="1" applyBorder="1" applyAlignment="1">
      <alignment horizontal="left" vertical="center" wrapText="1" indent="1"/>
    </xf>
    <xf numFmtId="0" fontId="16" fillId="0" borderId="30" xfId="0" applyFont="1" applyBorder="1" applyAlignment="1">
      <alignment horizontal="left" vertical="center" wrapText="1" indent="1"/>
    </xf>
    <xf numFmtId="0" fontId="16" fillId="0" borderId="31" xfId="0" applyFont="1" applyBorder="1" applyAlignment="1">
      <alignment horizontal="left" vertical="center" wrapText="1" indent="1"/>
    </xf>
    <xf numFmtId="0" fontId="12" fillId="0" borderId="34" xfId="0" applyFont="1" applyBorder="1" applyAlignment="1">
      <alignment horizontal="left" vertical="center" wrapText="1" indent="1"/>
    </xf>
    <xf numFmtId="0" fontId="12" fillId="0" borderId="37" xfId="0" applyFont="1" applyBorder="1" applyAlignment="1">
      <alignment horizontal="left" vertical="center" wrapText="1" indent="1"/>
    </xf>
    <xf numFmtId="0" fontId="12" fillId="0" borderId="26" xfId="0" applyFont="1" applyBorder="1" applyAlignment="1">
      <alignment horizontal="left" vertical="center" wrapText="1" indent="1"/>
    </xf>
    <xf numFmtId="0" fontId="15" fillId="35" borderId="11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15" fillId="35" borderId="38" xfId="0" applyFont="1" applyFill="1" applyBorder="1" applyAlignment="1">
      <alignment horizontal="left" vertical="center" indent="1"/>
    </xf>
    <xf numFmtId="0" fontId="15" fillId="35" borderId="39" xfId="0" applyFont="1" applyFill="1" applyBorder="1" applyAlignment="1">
      <alignment horizontal="left" vertical="center" indent="1"/>
    </xf>
    <xf numFmtId="0" fontId="15" fillId="35" borderId="38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6.125" style="1" customWidth="1"/>
    <col min="2" max="2" width="16.75390625" style="20" customWidth="1"/>
    <col min="3" max="3" width="58.625" style="20" customWidth="1"/>
    <col min="4" max="5" width="8.625" style="20" customWidth="1"/>
    <col min="6" max="6" width="12.875" style="20" customWidth="1"/>
    <col min="7" max="7" width="13.00390625" style="1" customWidth="1"/>
  </cols>
  <sheetData>
    <row r="1" spans="1:7" ht="43.5" customHeight="1">
      <c r="A1" s="69" t="s">
        <v>113</v>
      </c>
      <c r="B1" s="70"/>
      <c r="C1" s="70"/>
      <c r="D1" s="70"/>
      <c r="E1" s="70"/>
      <c r="F1" s="70"/>
      <c r="G1" s="71"/>
    </row>
    <row r="2" spans="1:7" s="1" customFormat="1" ht="18.75" customHeight="1">
      <c r="A2" s="72"/>
      <c r="B2" s="72"/>
      <c r="C2" s="72"/>
      <c r="D2" s="72"/>
      <c r="E2" s="72"/>
      <c r="F2" s="72"/>
      <c r="G2" s="72"/>
    </row>
    <row r="3" spans="1:7" ht="18.75" customHeight="1">
      <c r="A3" s="73" t="s">
        <v>13</v>
      </c>
      <c r="B3" s="74"/>
      <c r="C3" s="66" t="s">
        <v>75</v>
      </c>
      <c r="D3" s="67"/>
      <c r="E3" s="67"/>
      <c r="F3" s="67"/>
      <c r="G3" s="68"/>
    </row>
    <row r="4" spans="1:7" ht="18.75" customHeight="1">
      <c r="A4" s="64" t="s">
        <v>14</v>
      </c>
      <c r="B4" s="65"/>
      <c r="C4" s="66" t="s">
        <v>76</v>
      </c>
      <c r="D4" s="67"/>
      <c r="E4" s="67"/>
      <c r="F4" s="67"/>
      <c r="G4" s="68"/>
    </row>
    <row r="5" spans="1:7" ht="18.75" customHeight="1">
      <c r="A5" s="64" t="s">
        <v>15</v>
      </c>
      <c r="B5" s="65"/>
      <c r="C5" s="66" t="s">
        <v>77</v>
      </c>
      <c r="D5" s="67"/>
      <c r="E5" s="67"/>
      <c r="F5" s="67"/>
      <c r="G5" s="68"/>
    </row>
    <row r="6" spans="1:7" ht="18.75" customHeight="1">
      <c r="A6" s="64" t="s">
        <v>16</v>
      </c>
      <c r="B6" s="65"/>
      <c r="C6" s="66" t="s">
        <v>78</v>
      </c>
      <c r="D6" s="67"/>
      <c r="E6" s="67"/>
      <c r="F6" s="67"/>
      <c r="G6" s="68"/>
    </row>
    <row r="7" spans="1:7" ht="18.75" customHeight="1">
      <c r="A7" s="64" t="s">
        <v>17</v>
      </c>
      <c r="B7" s="65"/>
      <c r="C7" s="66" t="s">
        <v>79</v>
      </c>
      <c r="D7" s="67"/>
      <c r="E7" s="67"/>
      <c r="F7" s="67"/>
      <c r="G7" s="68"/>
    </row>
    <row r="8" spans="1:7" ht="18.75" customHeight="1">
      <c r="A8" s="64" t="s">
        <v>18</v>
      </c>
      <c r="B8" s="65"/>
      <c r="C8" s="66" t="s">
        <v>112</v>
      </c>
      <c r="D8" s="67"/>
      <c r="E8" s="67"/>
      <c r="F8" s="67"/>
      <c r="G8" s="68"/>
    </row>
    <row r="9" spans="1:7" ht="18.75" customHeight="1">
      <c r="A9" s="76" t="s">
        <v>19</v>
      </c>
      <c r="B9" s="77"/>
      <c r="C9" s="78" t="s">
        <v>68</v>
      </c>
      <c r="D9" s="79"/>
      <c r="E9" s="79"/>
      <c r="F9" s="79"/>
      <c r="G9" s="80"/>
    </row>
    <row r="10" spans="1:7" ht="12.75">
      <c r="A10" s="72"/>
      <c r="B10" s="72"/>
      <c r="C10" s="72"/>
      <c r="D10" s="72"/>
      <c r="E10" s="72"/>
      <c r="F10" s="72"/>
      <c r="G10" s="72"/>
    </row>
    <row r="11" spans="1:7" ht="22.5" customHeight="1">
      <c r="A11" s="94" t="s">
        <v>20</v>
      </c>
      <c r="B11" s="95"/>
      <c r="C11" s="95"/>
      <c r="D11" s="95"/>
      <c r="E11" s="95"/>
      <c r="F11" s="95"/>
      <c r="G11" s="96"/>
    </row>
    <row r="12" spans="1:7" ht="18" customHeight="1">
      <c r="A12" s="97" t="s">
        <v>21</v>
      </c>
      <c r="B12" s="99" t="s">
        <v>22</v>
      </c>
      <c r="C12" s="100"/>
      <c r="D12" s="103" t="s">
        <v>23</v>
      </c>
      <c r="E12" s="105" t="s">
        <v>7</v>
      </c>
      <c r="F12" s="107" t="s">
        <v>8</v>
      </c>
      <c r="G12" s="108"/>
    </row>
    <row r="13" spans="1:7" ht="18.75" customHeight="1">
      <c r="A13" s="98"/>
      <c r="B13" s="101"/>
      <c r="C13" s="102"/>
      <c r="D13" s="104"/>
      <c r="E13" s="106"/>
      <c r="F13" s="2" t="s">
        <v>24</v>
      </c>
      <c r="G13" s="3" t="s">
        <v>25</v>
      </c>
    </row>
    <row r="14" spans="1:7" ht="18.75" customHeight="1">
      <c r="A14" s="4">
        <v>1</v>
      </c>
      <c r="B14" s="83" t="str">
        <f>1!C5</f>
        <v>ZAŘÍZENÍ Č.1 – VZDUCHOTECHNIKA V OBJEKTU</v>
      </c>
      <c r="C14" s="84"/>
      <c r="D14" s="5" t="s">
        <v>9</v>
      </c>
      <c r="E14" s="6">
        <v>1</v>
      </c>
      <c r="F14" s="6">
        <f>1!G45</f>
        <v>0</v>
      </c>
      <c r="G14" s="7">
        <f>1!I45</f>
        <v>0</v>
      </c>
    </row>
    <row r="15" spans="1:7" ht="18.75" customHeight="1">
      <c r="A15" s="4"/>
      <c r="B15" s="83"/>
      <c r="C15" s="84"/>
      <c r="D15" s="5"/>
      <c r="E15" s="6"/>
      <c r="F15" s="6"/>
      <c r="G15" s="7"/>
    </row>
    <row r="16" spans="1:7" ht="18.75" customHeight="1">
      <c r="A16" s="8"/>
      <c r="B16" s="81" t="s">
        <v>29</v>
      </c>
      <c r="C16" s="82"/>
      <c r="D16" s="9"/>
      <c r="E16" s="10"/>
      <c r="F16" s="11">
        <f>SUM(F14:F15)</f>
        <v>0</v>
      </c>
      <c r="G16" s="12">
        <f>SUM(G14:G15)</f>
        <v>0</v>
      </c>
    </row>
    <row r="17" spans="1:7" ht="12.75">
      <c r="A17" s="4"/>
      <c r="B17" s="85"/>
      <c r="C17" s="85"/>
      <c r="D17" s="5"/>
      <c r="E17" s="6"/>
      <c r="F17" s="13"/>
      <c r="G17" s="14"/>
    </row>
    <row r="18" spans="1:7" ht="18.75" customHeight="1">
      <c r="A18" s="4"/>
      <c r="B18" s="75" t="s">
        <v>34</v>
      </c>
      <c r="C18" s="75"/>
      <c r="D18" s="5" t="s">
        <v>9</v>
      </c>
      <c r="E18" s="6">
        <v>1</v>
      </c>
      <c r="F18" s="6" t="s">
        <v>33</v>
      </c>
      <c r="G18" s="7">
        <f>F16*0.036</f>
        <v>0</v>
      </c>
    </row>
    <row r="19" spans="1:7" ht="18.75" customHeight="1">
      <c r="A19" s="4"/>
      <c r="B19" s="75" t="s">
        <v>27</v>
      </c>
      <c r="C19" s="75"/>
      <c r="D19" s="5" t="s">
        <v>9</v>
      </c>
      <c r="E19" s="6">
        <v>1</v>
      </c>
      <c r="F19" s="6" t="s">
        <v>33</v>
      </c>
      <c r="G19" s="7"/>
    </row>
    <row r="20" spans="1:7" ht="18.75" customHeight="1">
      <c r="A20" s="4"/>
      <c r="B20" s="75" t="s">
        <v>28</v>
      </c>
      <c r="C20" s="75"/>
      <c r="D20" s="5" t="s">
        <v>9</v>
      </c>
      <c r="E20" s="6">
        <v>1</v>
      </c>
      <c r="F20" s="6" t="s">
        <v>33</v>
      </c>
      <c r="G20" s="7"/>
    </row>
    <row r="21" spans="1:7" ht="18.75" customHeight="1">
      <c r="A21" s="4"/>
      <c r="B21" s="75" t="s">
        <v>57</v>
      </c>
      <c r="C21" s="75"/>
      <c r="D21" s="5" t="s">
        <v>9</v>
      </c>
      <c r="E21" s="6">
        <v>1</v>
      </c>
      <c r="F21" s="6" t="s">
        <v>33</v>
      </c>
      <c r="G21" s="7"/>
    </row>
    <row r="22" spans="1:7" ht="18.75" customHeight="1">
      <c r="A22" s="4"/>
      <c r="B22" s="75" t="s">
        <v>2</v>
      </c>
      <c r="C22" s="75"/>
      <c r="D22" s="5" t="s">
        <v>9</v>
      </c>
      <c r="E22" s="6">
        <v>1</v>
      </c>
      <c r="F22" s="6" t="s">
        <v>33</v>
      </c>
      <c r="G22" s="7"/>
    </row>
    <row r="23" spans="1:7" ht="18.75" customHeight="1">
      <c r="A23" s="4"/>
      <c r="B23" s="75" t="s">
        <v>3</v>
      </c>
      <c r="C23" s="75"/>
      <c r="D23" s="5" t="s">
        <v>9</v>
      </c>
      <c r="E23" s="6">
        <v>1</v>
      </c>
      <c r="F23" s="6" t="s">
        <v>33</v>
      </c>
      <c r="G23" s="7"/>
    </row>
    <row r="24" spans="1:7" ht="18.75" customHeight="1">
      <c r="A24" s="4"/>
      <c r="B24" s="75" t="s">
        <v>4</v>
      </c>
      <c r="C24" s="75"/>
      <c r="D24" s="5" t="s">
        <v>9</v>
      </c>
      <c r="E24" s="6">
        <v>1</v>
      </c>
      <c r="F24" s="6" t="s">
        <v>33</v>
      </c>
      <c r="G24" s="7"/>
    </row>
    <row r="25" spans="1:7" ht="18.75" customHeight="1">
      <c r="A25" s="4"/>
      <c r="B25" s="75" t="s">
        <v>5</v>
      </c>
      <c r="C25" s="75"/>
      <c r="D25" s="5" t="s">
        <v>9</v>
      </c>
      <c r="E25" s="6">
        <v>1</v>
      </c>
      <c r="F25" s="6" t="s">
        <v>33</v>
      </c>
      <c r="G25" s="7"/>
    </row>
    <row r="26" spans="1:7" ht="18.75" customHeight="1">
      <c r="A26" s="4"/>
      <c r="B26" s="75" t="s">
        <v>32</v>
      </c>
      <c r="C26" s="75"/>
      <c r="D26" s="5" t="s">
        <v>9</v>
      </c>
      <c r="E26" s="6">
        <v>1</v>
      </c>
      <c r="F26" s="6" t="s">
        <v>33</v>
      </c>
      <c r="G26" s="7"/>
    </row>
    <row r="27" spans="1:7" ht="18.75" customHeight="1">
      <c r="A27" s="4"/>
      <c r="B27" s="75" t="s">
        <v>30</v>
      </c>
      <c r="C27" s="75"/>
      <c r="D27" s="5" t="s">
        <v>9</v>
      </c>
      <c r="E27" s="6">
        <v>1</v>
      </c>
      <c r="F27" s="6" t="s">
        <v>33</v>
      </c>
      <c r="G27" s="7"/>
    </row>
    <row r="28" spans="1:7" ht="34.5" customHeight="1">
      <c r="A28" s="4"/>
      <c r="B28" s="91" t="s">
        <v>6</v>
      </c>
      <c r="C28" s="82"/>
      <c r="D28" s="5"/>
      <c r="E28" s="6"/>
      <c r="F28" s="6"/>
      <c r="G28" s="7"/>
    </row>
    <row r="29" spans="1:7" ht="18.75" customHeight="1">
      <c r="A29" s="4"/>
      <c r="B29" s="75" t="s">
        <v>31</v>
      </c>
      <c r="C29" s="75"/>
      <c r="D29" s="5" t="s">
        <v>9</v>
      </c>
      <c r="E29" s="6">
        <v>1</v>
      </c>
      <c r="F29" s="6" t="s">
        <v>33</v>
      </c>
      <c r="G29" s="7"/>
    </row>
    <row r="30" spans="1:7" ht="34.5" customHeight="1">
      <c r="A30" s="4"/>
      <c r="B30" s="91" t="s">
        <v>60</v>
      </c>
      <c r="C30" s="82"/>
      <c r="D30" s="5"/>
      <c r="E30" s="6"/>
      <c r="F30" s="6"/>
      <c r="G30" s="7"/>
    </row>
    <row r="31" spans="1:7" ht="18.75" customHeight="1">
      <c r="A31" s="8"/>
      <c r="B31" s="89" t="s">
        <v>26</v>
      </c>
      <c r="C31" s="90"/>
      <c r="D31" s="9"/>
      <c r="E31" s="10"/>
      <c r="F31" s="11"/>
      <c r="G31" s="12">
        <f>SUM(G17:G29)</f>
        <v>0</v>
      </c>
    </row>
    <row r="32" spans="1:7" s="1" customFormat="1" ht="15" customHeight="1">
      <c r="A32" s="4"/>
      <c r="B32" s="85"/>
      <c r="C32" s="85"/>
      <c r="D32" s="5"/>
      <c r="E32" s="6"/>
      <c r="F32" s="13"/>
      <c r="G32" s="14"/>
    </row>
    <row r="33" spans="1:7" s="19" customFormat="1" ht="22.5" customHeight="1">
      <c r="A33" s="15"/>
      <c r="B33" s="16" t="s">
        <v>59</v>
      </c>
      <c r="C33" s="17"/>
      <c r="D33" s="17"/>
      <c r="E33" s="18"/>
      <c r="F33" s="92">
        <f>F16+G16+G31</f>
        <v>0</v>
      </c>
      <c r="G33" s="93"/>
    </row>
    <row r="34" spans="1:7" ht="12.75">
      <c r="A34" s="72"/>
      <c r="B34" s="72"/>
      <c r="C34" s="72"/>
      <c r="D34" s="72"/>
      <c r="E34" s="72"/>
      <c r="F34" s="72"/>
      <c r="G34" s="72"/>
    </row>
    <row r="35" spans="1:7" s="19" customFormat="1" ht="44.25" customHeight="1">
      <c r="A35" s="86"/>
      <c r="B35" s="87"/>
      <c r="C35" s="87"/>
      <c r="D35" s="87"/>
      <c r="E35" s="87"/>
      <c r="F35" s="87"/>
      <c r="G35" s="88"/>
    </row>
  </sheetData>
  <sheetProtection/>
  <mergeCells count="45">
    <mergeCell ref="A10:G10"/>
    <mergeCell ref="A11:G11"/>
    <mergeCell ref="A12:A13"/>
    <mergeCell ref="B12:C13"/>
    <mergeCell ref="D12:D13"/>
    <mergeCell ref="E12:E13"/>
    <mergeCell ref="F12:G12"/>
    <mergeCell ref="A35:G35"/>
    <mergeCell ref="B31:C31"/>
    <mergeCell ref="B32:C32"/>
    <mergeCell ref="B24:C24"/>
    <mergeCell ref="B30:C30"/>
    <mergeCell ref="A34:G34"/>
    <mergeCell ref="F33:G33"/>
    <mergeCell ref="B29:C29"/>
    <mergeCell ref="B27:C27"/>
    <mergeCell ref="B28:C28"/>
    <mergeCell ref="B14:C14"/>
    <mergeCell ref="B21:C21"/>
    <mergeCell ref="B22:C22"/>
    <mergeCell ref="B17:C17"/>
    <mergeCell ref="B18:C18"/>
    <mergeCell ref="B19:C19"/>
    <mergeCell ref="B20:C20"/>
    <mergeCell ref="B15:C15"/>
    <mergeCell ref="A6:B6"/>
    <mergeCell ref="C6:G6"/>
    <mergeCell ref="B26:C26"/>
    <mergeCell ref="B23:C23"/>
    <mergeCell ref="B25:C25"/>
    <mergeCell ref="A8:B8"/>
    <mergeCell ref="C8:G8"/>
    <mergeCell ref="A9:B9"/>
    <mergeCell ref="C9:G9"/>
    <mergeCell ref="B16:C16"/>
    <mergeCell ref="A7:B7"/>
    <mergeCell ref="C7:G7"/>
    <mergeCell ref="A1:G1"/>
    <mergeCell ref="A2:G2"/>
    <mergeCell ref="A3:B3"/>
    <mergeCell ref="C3:G3"/>
    <mergeCell ref="A4:B4"/>
    <mergeCell ref="C4:G4"/>
    <mergeCell ref="A5:B5"/>
    <mergeCell ref="C5:G5"/>
  </mergeCells>
  <printOptions horizontalCentered="1"/>
  <pageMargins left="0.3937007874015748" right="0.3937007874015748" top="0.3937007874015748" bottom="0.3937007874015748" header="0.11811023622047245" footer="0"/>
  <pageSetup fitToHeight="1" fitToWidth="1" horizontalDpi="1200" verticalDpi="1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C6" sqref="C6:G6"/>
    </sheetView>
  </sheetViews>
  <sheetFormatPr defaultColWidth="9.00390625" defaultRowHeight="12.75"/>
  <cols>
    <col min="1" max="1" width="6.125" style="1" customWidth="1"/>
    <col min="2" max="2" width="16.75390625" style="20" customWidth="1"/>
    <col min="3" max="3" width="49.75390625" style="20" customWidth="1"/>
    <col min="4" max="5" width="8.625" style="20" customWidth="1"/>
    <col min="6" max="6" width="12.875" style="20" customWidth="1"/>
    <col min="7" max="7" width="13.00390625" style="1" customWidth="1"/>
  </cols>
  <sheetData>
    <row r="1" spans="1:7" ht="43.5" customHeight="1">
      <c r="A1" s="69" t="s">
        <v>114</v>
      </c>
      <c r="B1" s="112"/>
      <c r="C1" s="112"/>
      <c r="D1" s="112"/>
      <c r="E1" s="112"/>
      <c r="F1" s="112"/>
      <c r="G1" s="113"/>
    </row>
    <row r="2" spans="1:7" s="1" customFormat="1" ht="18.75" customHeight="1">
      <c r="A2" s="72"/>
      <c r="B2" s="72"/>
      <c r="C2" s="72"/>
      <c r="D2" s="72"/>
      <c r="E2" s="72"/>
      <c r="F2" s="72"/>
      <c r="G2" s="72"/>
    </row>
    <row r="3" spans="1:7" ht="18.75" customHeight="1">
      <c r="A3" s="73" t="s">
        <v>13</v>
      </c>
      <c r="B3" s="74"/>
      <c r="C3" s="114" t="str">
        <f>REKAP!C3</f>
        <v>Rekonstrukce objektu Střelniční 78/8, Ostrava</v>
      </c>
      <c r="D3" s="115"/>
      <c r="E3" s="115"/>
      <c r="F3" s="115"/>
      <c r="G3" s="116"/>
    </row>
    <row r="4" spans="1:7" ht="18.75" customHeight="1">
      <c r="A4" s="64" t="s">
        <v>14</v>
      </c>
      <c r="B4" s="65"/>
      <c r="C4" s="114" t="str">
        <f>REKAP!C4</f>
        <v>Statutární město Ostrava, Prokešovo náměstí 8, 729 30 Ostrava</v>
      </c>
      <c r="D4" s="115"/>
      <c r="E4" s="115"/>
      <c r="F4" s="115"/>
      <c r="G4" s="116"/>
    </row>
    <row r="5" spans="1:7" ht="18.75" customHeight="1">
      <c r="A5" s="64" t="s">
        <v>15</v>
      </c>
      <c r="B5" s="65"/>
      <c r="C5" s="114" t="str">
        <f>REKAP!C5</f>
        <v>Střelniční 75/8, 702 00 Ostrava, Moravská Ostrava a Přívoz</v>
      </c>
      <c r="D5" s="115"/>
      <c r="E5" s="115"/>
      <c r="F5" s="115"/>
      <c r="G5" s="116"/>
    </row>
    <row r="6" spans="1:7" ht="18.75" customHeight="1">
      <c r="A6" s="64" t="s">
        <v>16</v>
      </c>
      <c r="B6" s="65"/>
      <c r="C6" s="114" t="str">
        <f>REKAP!C6</f>
        <v>D.1.4. Vzduchotechnika</v>
      </c>
      <c r="D6" s="115"/>
      <c r="E6" s="115"/>
      <c r="F6" s="115"/>
      <c r="G6" s="116"/>
    </row>
    <row r="7" spans="1:7" ht="18.75" customHeight="1">
      <c r="A7" s="64" t="s">
        <v>17</v>
      </c>
      <c r="B7" s="65"/>
      <c r="C7" s="114" t="str">
        <f>REKAP!C7</f>
        <v>A3816-040</v>
      </c>
      <c r="D7" s="115"/>
      <c r="E7" s="115"/>
      <c r="F7" s="115"/>
      <c r="G7" s="116"/>
    </row>
    <row r="8" spans="1:7" ht="18.75" customHeight="1">
      <c r="A8" s="64" t="s">
        <v>18</v>
      </c>
      <c r="B8" s="65"/>
      <c r="C8" s="109" t="str">
        <f>REKAP!C8</f>
        <v>D.1.4-07</v>
      </c>
      <c r="D8" s="110"/>
      <c r="E8" s="110"/>
      <c r="F8" s="110"/>
      <c r="G8" s="111"/>
    </row>
    <row r="9" spans="1:7" ht="18.75" customHeight="1">
      <c r="A9" s="76" t="s">
        <v>19</v>
      </c>
      <c r="B9" s="77"/>
      <c r="C9" s="109" t="str">
        <f>REKAP!C9</f>
        <v>03/2017</v>
      </c>
      <c r="D9" s="110"/>
      <c r="E9" s="110"/>
      <c r="F9" s="110"/>
      <c r="G9" s="111"/>
    </row>
    <row r="10" spans="1:7" ht="12.75">
      <c r="A10" s="72"/>
      <c r="B10" s="72"/>
      <c r="C10" s="72"/>
      <c r="D10" s="72"/>
      <c r="E10" s="72"/>
      <c r="F10" s="72"/>
      <c r="G10" s="72"/>
    </row>
    <row r="11" spans="1:7" ht="22.5" customHeight="1">
      <c r="A11" s="117" t="s">
        <v>11</v>
      </c>
      <c r="B11" s="118"/>
      <c r="C11" s="118"/>
      <c r="D11" s="118"/>
      <c r="E11" s="118"/>
      <c r="F11" s="118"/>
      <c r="G11" s="119"/>
    </row>
    <row r="12" spans="1:7" ht="18" customHeight="1">
      <c r="A12" s="126" t="s">
        <v>53</v>
      </c>
      <c r="B12" s="127"/>
      <c r="C12" s="127"/>
      <c r="D12" s="127"/>
      <c r="E12" s="127"/>
      <c r="F12" s="127"/>
      <c r="G12" s="128"/>
    </row>
    <row r="13" spans="1:7" ht="18.75" customHeight="1">
      <c r="A13" s="126" t="s">
        <v>54</v>
      </c>
      <c r="B13" s="127"/>
      <c r="C13" s="127"/>
      <c r="D13" s="127"/>
      <c r="E13" s="127"/>
      <c r="F13" s="127"/>
      <c r="G13" s="128"/>
    </row>
    <row r="14" spans="1:7" ht="18.75" customHeight="1">
      <c r="A14" s="126" t="s">
        <v>55</v>
      </c>
      <c r="B14" s="127"/>
      <c r="C14" s="127"/>
      <c r="D14" s="127"/>
      <c r="E14" s="127"/>
      <c r="F14" s="127"/>
      <c r="G14" s="128"/>
    </row>
    <row r="15" spans="1:7" ht="18.75" customHeight="1">
      <c r="A15" s="126" t="s">
        <v>56</v>
      </c>
      <c r="B15" s="127"/>
      <c r="C15" s="127"/>
      <c r="D15" s="127"/>
      <c r="E15" s="127"/>
      <c r="F15" s="127"/>
      <c r="G15" s="128"/>
    </row>
    <row r="16" spans="1:7" ht="18.75" customHeight="1">
      <c r="A16" s="120"/>
      <c r="B16" s="121"/>
      <c r="C16" s="121"/>
      <c r="D16" s="121"/>
      <c r="E16" s="121"/>
      <c r="F16" s="121"/>
      <c r="G16" s="122"/>
    </row>
    <row r="17" spans="1:7" ht="18.75" customHeight="1">
      <c r="A17" s="123" t="s">
        <v>12</v>
      </c>
      <c r="B17" s="124"/>
      <c r="C17" s="124"/>
      <c r="D17" s="124"/>
      <c r="E17" s="124"/>
      <c r="F17" s="124"/>
      <c r="G17" s="125"/>
    </row>
    <row r="18" spans="1:7" ht="44.25" customHeight="1">
      <c r="A18" s="126" t="s">
        <v>46</v>
      </c>
      <c r="B18" s="127"/>
      <c r="C18" s="127"/>
      <c r="D18" s="127"/>
      <c r="E18" s="127"/>
      <c r="F18" s="127"/>
      <c r="G18" s="128"/>
    </row>
    <row r="19" spans="1:7" ht="44.25" customHeight="1">
      <c r="A19" s="126" t="s">
        <v>47</v>
      </c>
      <c r="B19" s="127"/>
      <c r="C19" s="127"/>
      <c r="D19" s="127"/>
      <c r="E19" s="127"/>
      <c r="F19" s="127"/>
      <c r="G19" s="128"/>
    </row>
    <row r="20" spans="1:7" ht="28.5" customHeight="1">
      <c r="A20" s="126" t="s">
        <v>48</v>
      </c>
      <c r="B20" s="127"/>
      <c r="C20" s="127"/>
      <c r="D20" s="127"/>
      <c r="E20" s="127"/>
      <c r="F20" s="127"/>
      <c r="G20" s="128"/>
    </row>
    <row r="21" spans="1:7" ht="28.5" customHeight="1">
      <c r="A21" s="126" t="s">
        <v>49</v>
      </c>
      <c r="B21" s="127"/>
      <c r="C21" s="127"/>
      <c r="D21" s="127"/>
      <c r="E21" s="127"/>
      <c r="F21" s="127"/>
      <c r="G21" s="128"/>
    </row>
    <row r="22" spans="1:7" ht="44.25" customHeight="1">
      <c r="A22" s="126" t="s">
        <v>50</v>
      </c>
      <c r="B22" s="127"/>
      <c r="C22" s="127"/>
      <c r="D22" s="127"/>
      <c r="E22" s="127"/>
      <c r="F22" s="127"/>
      <c r="G22" s="128"/>
    </row>
    <row r="23" spans="1:7" ht="28.5" customHeight="1">
      <c r="A23" s="126" t="s">
        <v>51</v>
      </c>
      <c r="B23" s="127"/>
      <c r="C23" s="127"/>
      <c r="D23" s="127"/>
      <c r="E23" s="127"/>
      <c r="F23" s="127"/>
      <c r="G23" s="128"/>
    </row>
    <row r="24" spans="1:7" ht="18.75" customHeight="1">
      <c r="A24" s="126" t="s">
        <v>52</v>
      </c>
      <c r="B24" s="127"/>
      <c r="C24" s="127"/>
      <c r="D24" s="127"/>
      <c r="E24" s="127"/>
      <c r="F24" s="127"/>
      <c r="G24" s="128"/>
    </row>
    <row r="25" spans="1:7" ht="18.75" customHeight="1">
      <c r="A25" s="129"/>
      <c r="B25" s="130"/>
      <c r="C25" s="130"/>
      <c r="D25" s="130"/>
      <c r="E25" s="130"/>
      <c r="F25" s="130"/>
      <c r="G25" s="131"/>
    </row>
  </sheetData>
  <sheetProtection/>
  <mergeCells count="32">
    <mergeCell ref="A18:G18"/>
    <mergeCell ref="A25:G25"/>
    <mergeCell ref="A21:G21"/>
    <mergeCell ref="A22:G22"/>
    <mergeCell ref="A23:G23"/>
    <mergeCell ref="A24:G24"/>
    <mergeCell ref="A19:G19"/>
    <mergeCell ref="A20:G20"/>
    <mergeCell ref="A10:G10"/>
    <mergeCell ref="A11:G11"/>
    <mergeCell ref="A16:G16"/>
    <mergeCell ref="A17:G17"/>
    <mergeCell ref="A12:G12"/>
    <mergeCell ref="A13:G13"/>
    <mergeCell ref="A14:G14"/>
    <mergeCell ref="A15:G15"/>
    <mergeCell ref="A6:B6"/>
    <mergeCell ref="C6:G6"/>
    <mergeCell ref="A7:B7"/>
    <mergeCell ref="C7:G7"/>
    <mergeCell ref="A8:B8"/>
    <mergeCell ref="C8:G8"/>
    <mergeCell ref="A9:B9"/>
    <mergeCell ref="C9:G9"/>
    <mergeCell ref="A1:G1"/>
    <mergeCell ref="A2:G2"/>
    <mergeCell ref="A3:B3"/>
    <mergeCell ref="C3:G3"/>
    <mergeCell ref="A4:B4"/>
    <mergeCell ref="C4:G4"/>
    <mergeCell ref="A5:B5"/>
    <mergeCell ref="C5:G5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1200" verticalDpi="1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SheetLayoutView="100" zoomScalePageLayoutView="0" workbookViewId="0" topLeftCell="A1">
      <selection activeCell="A2" sqref="A2:A3"/>
    </sheetView>
  </sheetViews>
  <sheetFormatPr defaultColWidth="9.00390625" defaultRowHeight="18.75" customHeight="1"/>
  <cols>
    <col min="1" max="1" width="7.875" style="1" customWidth="1"/>
    <col min="2" max="2" width="9.625" style="1" customWidth="1"/>
    <col min="3" max="3" width="102.125" style="1" customWidth="1"/>
    <col min="4" max="4" width="5.75390625" style="1" customWidth="1"/>
    <col min="5" max="5" width="5.875" style="1" customWidth="1"/>
    <col min="6" max="9" width="9.25390625" style="1" customWidth="1"/>
    <col min="10" max="10" width="31.375" style="1" customWidth="1"/>
    <col min="11" max="16384" width="9.125" style="1" customWidth="1"/>
  </cols>
  <sheetData>
    <row r="1" spans="1:10" ht="18.7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>
      <c r="A2" s="132" t="s">
        <v>45</v>
      </c>
      <c r="B2" s="132" t="s">
        <v>38</v>
      </c>
      <c r="C2" s="135" t="s">
        <v>39</v>
      </c>
      <c r="D2" s="137" t="s">
        <v>36</v>
      </c>
      <c r="E2" s="132" t="s">
        <v>37</v>
      </c>
      <c r="F2" s="132" t="s">
        <v>40</v>
      </c>
      <c r="G2" s="132"/>
      <c r="H2" s="132" t="s">
        <v>41</v>
      </c>
      <c r="I2" s="132"/>
      <c r="J2" s="133" t="s">
        <v>1</v>
      </c>
    </row>
    <row r="3" spans="1:10" ht="18.75" customHeight="1">
      <c r="A3" s="132"/>
      <c r="B3" s="132"/>
      <c r="C3" s="136"/>
      <c r="D3" s="138"/>
      <c r="E3" s="132"/>
      <c r="F3" s="21" t="s">
        <v>42</v>
      </c>
      <c r="G3" s="21" t="s">
        <v>43</v>
      </c>
      <c r="H3" s="21" t="s">
        <v>42</v>
      </c>
      <c r="I3" s="21" t="s">
        <v>43</v>
      </c>
      <c r="J3" s="133"/>
    </row>
    <row r="4" spans="1:10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26.25" customHeight="1">
      <c r="A5" s="27"/>
      <c r="B5" s="28"/>
      <c r="C5" s="134" t="s">
        <v>69</v>
      </c>
      <c r="D5" s="134"/>
      <c r="E5" s="134"/>
      <c r="F5" s="134"/>
      <c r="G5" s="134"/>
      <c r="H5" s="29"/>
      <c r="I5" s="29"/>
      <c r="J5" s="30"/>
    </row>
    <row r="6" spans="1:10" ht="27" customHeight="1">
      <c r="A6" s="38">
        <v>1</v>
      </c>
      <c r="B6" s="23" t="s">
        <v>35</v>
      </c>
      <c r="C6" s="40" t="s">
        <v>90</v>
      </c>
      <c r="D6" s="23" t="s">
        <v>9</v>
      </c>
      <c r="E6" s="24">
        <v>1</v>
      </c>
      <c r="F6" s="25"/>
      <c r="G6" s="25">
        <f>E6*F6</f>
        <v>0</v>
      </c>
      <c r="H6" s="25">
        <f aca="true" t="shared" si="0" ref="H6:H23">F6*0.1</f>
        <v>0</v>
      </c>
      <c r="I6" s="25">
        <f>E6*H6</f>
        <v>0</v>
      </c>
      <c r="J6" s="41" t="s">
        <v>80</v>
      </c>
    </row>
    <row r="7" spans="1:10" ht="22.5" customHeight="1">
      <c r="A7" s="38">
        <v>2</v>
      </c>
      <c r="B7" s="23" t="s">
        <v>61</v>
      </c>
      <c r="C7" s="40" t="s">
        <v>93</v>
      </c>
      <c r="D7" s="23" t="s">
        <v>10</v>
      </c>
      <c r="E7" s="24">
        <v>4</v>
      </c>
      <c r="F7" s="25"/>
      <c r="G7" s="25">
        <f aca="true" t="shared" si="1" ref="G7:G34">E7*F7</f>
        <v>0</v>
      </c>
      <c r="H7" s="25">
        <f t="shared" si="0"/>
        <v>0</v>
      </c>
      <c r="I7" s="25">
        <f aca="true" t="shared" si="2" ref="I7:I35">E7*H7</f>
        <v>0</v>
      </c>
      <c r="J7" s="41"/>
    </row>
    <row r="8" spans="1:10" ht="21" customHeight="1">
      <c r="A8" s="38">
        <v>3</v>
      </c>
      <c r="B8" s="23" t="s">
        <v>62</v>
      </c>
      <c r="C8" s="40" t="s">
        <v>92</v>
      </c>
      <c r="D8" s="23" t="s">
        <v>10</v>
      </c>
      <c r="E8" s="24">
        <v>4</v>
      </c>
      <c r="F8" s="25"/>
      <c r="G8" s="25">
        <f t="shared" si="1"/>
        <v>0</v>
      </c>
      <c r="H8" s="25">
        <f t="shared" si="0"/>
        <v>0</v>
      </c>
      <c r="I8" s="25">
        <f t="shared" si="2"/>
        <v>0</v>
      </c>
      <c r="J8" s="41"/>
    </row>
    <row r="9" spans="1:10" ht="21" customHeight="1">
      <c r="A9" s="38">
        <v>4</v>
      </c>
      <c r="B9" s="23" t="s">
        <v>33</v>
      </c>
      <c r="C9" s="40" t="s">
        <v>91</v>
      </c>
      <c r="D9" s="23" t="s">
        <v>10</v>
      </c>
      <c r="E9" s="24">
        <v>1</v>
      </c>
      <c r="F9" s="25"/>
      <c r="G9" s="25">
        <f t="shared" si="1"/>
        <v>0</v>
      </c>
      <c r="H9" s="25">
        <f t="shared" si="0"/>
        <v>0</v>
      </c>
      <c r="I9" s="25">
        <f t="shared" si="2"/>
        <v>0</v>
      </c>
      <c r="J9" s="41"/>
    </row>
    <row r="10" spans="1:10" ht="21" customHeight="1">
      <c r="A10" s="38">
        <v>5</v>
      </c>
      <c r="B10" s="23" t="s">
        <v>33</v>
      </c>
      <c r="C10" s="40" t="s">
        <v>70</v>
      </c>
      <c r="D10" s="23" t="s">
        <v>10</v>
      </c>
      <c r="E10" s="24">
        <v>8</v>
      </c>
      <c r="F10" s="25"/>
      <c r="G10" s="25">
        <f t="shared" si="1"/>
        <v>0</v>
      </c>
      <c r="H10" s="25">
        <f t="shared" si="0"/>
        <v>0</v>
      </c>
      <c r="I10" s="25">
        <f t="shared" si="2"/>
        <v>0</v>
      </c>
      <c r="J10" s="41"/>
    </row>
    <row r="11" spans="1:10" ht="18" customHeight="1">
      <c r="A11" s="38">
        <v>6</v>
      </c>
      <c r="B11" s="23" t="s">
        <v>33</v>
      </c>
      <c r="C11" s="40" t="s">
        <v>81</v>
      </c>
      <c r="D11" s="23" t="s">
        <v>10</v>
      </c>
      <c r="E11" s="24">
        <v>8</v>
      </c>
      <c r="F11" s="25"/>
      <c r="G11" s="25">
        <f t="shared" si="1"/>
        <v>0</v>
      </c>
      <c r="H11" s="25">
        <f t="shared" si="0"/>
        <v>0</v>
      </c>
      <c r="I11" s="25">
        <f t="shared" si="2"/>
        <v>0</v>
      </c>
      <c r="J11" s="41"/>
    </row>
    <row r="12" spans="1:10" ht="22.5" customHeight="1">
      <c r="A12" s="38">
        <v>7</v>
      </c>
      <c r="B12" s="23" t="s">
        <v>33</v>
      </c>
      <c r="C12" s="40" t="s">
        <v>94</v>
      </c>
      <c r="D12" s="23" t="s">
        <v>10</v>
      </c>
      <c r="E12" s="24">
        <v>1</v>
      </c>
      <c r="F12" s="25"/>
      <c r="G12" s="25">
        <f t="shared" si="1"/>
        <v>0</v>
      </c>
      <c r="H12" s="25">
        <f t="shared" si="0"/>
        <v>0</v>
      </c>
      <c r="I12" s="25">
        <f t="shared" si="2"/>
        <v>0</v>
      </c>
      <c r="J12" s="41"/>
    </row>
    <row r="13" spans="1:10" ht="22.5" customHeight="1">
      <c r="A13" s="38">
        <v>8</v>
      </c>
      <c r="B13" s="23" t="s">
        <v>33</v>
      </c>
      <c r="C13" s="40" t="s">
        <v>95</v>
      </c>
      <c r="D13" s="23" t="s">
        <v>10</v>
      </c>
      <c r="E13" s="24">
        <v>1</v>
      </c>
      <c r="F13" s="25"/>
      <c r="G13" s="25">
        <f t="shared" si="1"/>
        <v>0</v>
      </c>
      <c r="H13" s="25">
        <f t="shared" si="0"/>
        <v>0</v>
      </c>
      <c r="I13" s="25">
        <f t="shared" si="2"/>
        <v>0</v>
      </c>
      <c r="J13" s="41"/>
    </row>
    <row r="14" spans="1:10" ht="22.5" customHeight="1">
      <c r="A14" s="38">
        <v>9</v>
      </c>
      <c r="B14" s="23" t="s">
        <v>33</v>
      </c>
      <c r="C14" s="40" t="s">
        <v>103</v>
      </c>
      <c r="D14" s="23" t="s">
        <v>10</v>
      </c>
      <c r="E14" s="24">
        <v>1</v>
      </c>
      <c r="F14" s="25"/>
      <c r="G14" s="25">
        <f t="shared" si="1"/>
        <v>0</v>
      </c>
      <c r="H14" s="25">
        <f t="shared" si="0"/>
        <v>0</v>
      </c>
      <c r="I14" s="25">
        <f t="shared" si="2"/>
        <v>0</v>
      </c>
      <c r="J14" s="41"/>
    </row>
    <row r="15" spans="1:10" ht="21" customHeight="1">
      <c r="A15" s="38">
        <v>10</v>
      </c>
      <c r="B15" s="23" t="s">
        <v>33</v>
      </c>
      <c r="C15" s="40" t="s">
        <v>97</v>
      </c>
      <c r="D15" s="23" t="s">
        <v>10</v>
      </c>
      <c r="E15" s="24">
        <v>7</v>
      </c>
      <c r="F15" s="25"/>
      <c r="G15" s="25">
        <f t="shared" si="1"/>
        <v>0</v>
      </c>
      <c r="H15" s="25">
        <f t="shared" si="0"/>
        <v>0</v>
      </c>
      <c r="I15" s="25">
        <f t="shared" si="2"/>
        <v>0</v>
      </c>
      <c r="J15" s="41"/>
    </row>
    <row r="16" spans="1:10" ht="21" customHeight="1">
      <c r="A16" s="38">
        <v>11</v>
      </c>
      <c r="B16" s="23" t="s">
        <v>33</v>
      </c>
      <c r="C16" s="40" t="s">
        <v>96</v>
      </c>
      <c r="D16" s="23" t="s">
        <v>10</v>
      </c>
      <c r="E16" s="24">
        <v>2</v>
      </c>
      <c r="F16" s="25"/>
      <c r="G16" s="25">
        <f t="shared" si="1"/>
        <v>0</v>
      </c>
      <c r="H16" s="25">
        <f t="shared" si="0"/>
        <v>0</v>
      </c>
      <c r="I16" s="25">
        <f t="shared" si="2"/>
        <v>0</v>
      </c>
      <c r="J16" s="41"/>
    </row>
    <row r="17" spans="1:10" ht="21" customHeight="1">
      <c r="A17" s="38">
        <v>12</v>
      </c>
      <c r="B17" s="23" t="s">
        <v>33</v>
      </c>
      <c r="C17" s="40" t="s">
        <v>98</v>
      </c>
      <c r="D17" s="23" t="s">
        <v>10</v>
      </c>
      <c r="E17" s="24">
        <v>26</v>
      </c>
      <c r="F17" s="25"/>
      <c r="G17" s="25">
        <f t="shared" si="1"/>
        <v>0</v>
      </c>
      <c r="H17" s="25">
        <f t="shared" si="0"/>
        <v>0</v>
      </c>
      <c r="I17" s="25">
        <f t="shared" si="2"/>
        <v>0</v>
      </c>
      <c r="J17" s="41"/>
    </row>
    <row r="18" spans="1:10" ht="21" customHeight="1">
      <c r="A18" s="38">
        <v>13</v>
      </c>
      <c r="B18" s="23" t="s">
        <v>33</v>
      </c>
      <c r="C18" s="40" t="s">
        <v>71</v>
      </c>
      <c r="D18" s="23" t="s">
        <v>10</v>
      </c>
      <c r="E18" s="24">
        <v>2</v>
      </c>
      <c r="F18" s="25"/>
      <c r="G18" s="25">
        <f t="shared" si="1"/>
        <v>0</v>
      </c>
      <c r="H18" s="25">
        <f t="shared" si="0"/>
        <v>0</v>
      </c>
      <c r="I18" s="25">
        <f t="shared" si="2"/>
        <v>0</v>
      </c>
      <c r="J18" s="41"/>
    </row>
    <row r="19" spans="1:10" ht="19.5" customHeight="1">
      <c r="A19" s="38">
        <v>14</v>
      </c>
      <c r="B19" s="23" t="s">
        <v>33</v>
      </c>
      <c r="C19" s="40" t="s">
        <v>82</v>
      </c>
      <c r="D19" s="23" t="s">
        <v>10</v>
      </c>
      <c r="E19" s="24">
        <v>4</v>
      </c>
      <c r="F19" s="25"/>
      <c r="G19" s="25">
        <f t="shared" si="1"/>
        <v>0</v>
      </c>
      <c r="H19" s="25">
        <f t="shared" si="0"/>
        <v>0</v>
      </c>
      <c r="I19" s="25">
        <f t="shared" si="2"/>
        <v>0</v>
      </c>
      <c r="J19" s="41"/>
    </row>
    <row r="20" spans="1:10" ht="18" customHeight="1">
      <c r="A20" s="38">
        <v>15</v>
      </c>
      <c r="B20" s="23" t="s">
        <v>33</v>
      </c>
      <c r="C20" s="40" t="s">
        <v>84</v>
      </c>
      <c r="D20" s="23" t="s">
        <v>10</v>
      </c>
      <c r="E20" s="24">
        <v>2</v>
      </c>
      <c r="F20" s="25"/>
      <c r="G20" s="25">
        <f t="shared" si="1"/>
        <v>0</v>
      </c>
      <c r="H20" s="25">
        <f t="shared" si="0"/>
        <v>0</v>
      </c>
      <c r="I20" s="25">
        <f t="shared" si="2"/>
        <v>0</v>
      </c>
      <c r="J20" s="41"/>
    </row>
    <row r="21" spans="1:10" ht="19.5" customHeight="1">
      <c r="A21" s="38">
        <v>16</v>
      </c>
      <c r="B21" s="23" t="s">
        <v>33</v>
      </c>
      <c r="C21" s="40" t="s">
        <v>100</v>
      </c>
      <c r="D21" s="23" t="s">
        <v>10</v>
      </c>
      <c r="E21" s="24">
        <v>3</v>
      </c>
      <c r="F21" s="25"/>
      <c r="G21" s="25">
        <f t="shared" si="1"/>
        <v>0</v>
      </c>
      <c r="H21" s="25">
        <f t="shared" si="0"/>
        <v>0</v>
      </c>
      <c r="I21" s="25">
        <f t="shared" si="2"/>
        <v>0</v>
      </c>
      <c r="J21" s="41"/>
    </row>
    <row r="22" spans="1:10" ht="19.5" customHeight="1">
      <c r="A22" s="38">
        <v>17</v>
      </c>
      <c r="B22" s="23" t="s">
        <v>33</v>
      </c>
      <c r="C22" s="40" t="s">
        <v>99</v>
      </c>
      <c r="D22" s="23" t="s">
        <v>10</v>
      </c>
      <c r="E22" s="24">
        <v>2</v>
      </c>
      <c r="F22" s="25"/>
      <c r="G22" s="25">
        <f t="shared" si="1"/>
        <v>0</v>
      </c>
      <c r="H22" s="25">
        <f t="shared" si="0"/>
        <v>0</v>
      </c>
      <c r="I22" s="25">
        <f t="shared" si="2"/>
        <v>0</v>
      </c>
      <c r="J22" s="41"/>
    </row>
    <row r="23" spans="1:10" ht="19.5" customHeight="1">
      <c r="A23" s="38">
        <v>18</v>
      </c>
      <c r="B23" s="23" t="s">
        <v>33</v>
      </c>
      <c r="C23" s="40" t="s">
        <v>83</v>
      </c>
      <c r="D23" s="23" t="s">
        <v>10</v>
      </c>
      <c r="E23" s="24">
        <v>2</v>
      </c>
      <c r="F23" s="25"/>
      <c r="G23" s="25">
        <f t="shared" si="1"/>
        <v>0</v>
      </c>
      <c r="H23" s="25">
        <f t="shared" si="0"/>
        <v>0</v>
      </c>
      <c r="I23" s="25">
        <f t="shared" si="2"/>
        <v>0</v>
      </c>
      <c r="J23" s="41"/>
    </row>
    <row r="24" spans="1:10" ht="22.5" customHeight="1">
      <c r="A24" s="38">
        <v>19</v>
      </c>
      <c r="B24" s="23" t="s">
        <v>33</v>
      </c>
      <c r="C24" s="39" t="s">
        <v>72</v>
      </c>
      <c r="D24" s="23" t="s">
        <v>10</v>
      </c>
      <c r="E24" s="24">
        <v>16</v>
      </c>
      <c r="F24" s="25"/>
      <c r="G24" s="25">
        <f t="shared" si="1"/>
        <v>0</v>
      </c>
      <c r="H24" s="25">
        <f aca="true" t="shared" si="3" ref="H24:H34">F24*0.3</f>
        <v>0</v>
      </c>
      <c r="I24" s="25">
        <f t="shared" si="2"/>
        <v>0</v>
      </c>
      <c r="J24" s="41"/>
    </row>
    <row r="25" spans="1:10" ht="22.5" customHeight="1">
      <c r="A25" s="38">
        <v>20</v>
      </c>
      <c r="B25" s="23" t="s">
        <v>33</v>
      </c>
      <c r="C25" s="39" t="s">
        <v>89</v>
      </c>
      <c r="D25" s="23" t="s">
        <v>10</v>
      </c>
      <c r="E25" s="24">
        <v>4</v>
      </c>
      <c r="F25" s="25"/>
      <c r="G25" s="25">
        <f t="shared" si="1"/>
        <v>0</v>
      </c>
      <c r="H25" s="25">
        <f t="shared" si="3"/>
        <v>0</v>
      </c>
      <c r="I25" s="25">
        <f t="shared" si="2"/>
        <v>0</v>
      </c>
      <c r="J25" s="41"/>
    </row>
    <row r="26" spans="1:10" ht="22.5" customHeight="1">
      <c r="A26" s="38">
        <v>21</v>
      </c>
      <c r="B26" s="23" t="s">
        <v>33</v>
      </c>
      <c r="C26" s="39" t="s">
        <v>106</v>
      </c>
      <c r="D26" s="23" t="s">
        <v>10</v>
      </c>
      <c r="E26" s="24">
        <v>1</v>
      </c>
      <c r="F26" s="25"/>
      <c r="G26" s="25">
        <f t="shared" si="1"/>
        <v>0</v>
      </c>
      <c r="H26" s="25">
        <f t="shared" si="3"/>
        <v>0</v>
      </c>
      <c r="I26" s="25">
        <f t="shared" si="2"/>
        <v>0</v>
      </c>
      <c r="J26" s="41"/>
    </row>
    <row r="27" spans="1:10" ht="22.5" customHeight="1">
      <c r="A27" s="38">
        <v>22</v>
      </c>
      <c r="B27" s="23" t="s">
        <v>33</v>
      </c>
      <c r="C27" s="39" t="s">
        <v>88</v>
      </c>
      <c r="D27" s="23" t="s">
        <v>10</v>
      </c>
      <c r="E27" s="24">
        <v>4</v>
      </c>
      <c r="F27" s="25"/>
      <c r="G27" s="25">
        <f t="shared" si="1"/>
        <v>0</v>
      </c>
      <c r="H27" s="25">
        <f t="shared" si="3"/>
        <v>0</v>
      </c>
      <c r="I27" s="25">
        <f t="shared" si="2"/>
        <v>0</v>
      </c>
      <c r="J27" s="41"/>
    </row>
    <row r="28" spans="1:10" ht="22.5" customHeight="1">
      <c r="A28" s="38">
        <v>23</v>
      </c>
      <c r="B28" s="23" t="s">
        <v>33</v>
      </c>
      <c r="C28" s="39" t="s">
        <v>107</v>
      </c>
      <c r="D28" s="23" t="s">
        <v>10</v>
      </c>
      <c r="E28" s="24">
        <v>1</v>
      </c>
      <c r="F28" s="25"/>
      <c r="G28" s="25">
        <f t="shared" si="1"/>
        <v>0</v>
      </c>
      <c r="H28" s="25">
        <f t="shared" si="3"/>
        <v>0</v>
      </c>
      <c r="I28" s="25">
        <f t="shared" si="2"/>
        <v>0</v>
      </c>
      <c r="J28" s="41"/>
    </row>
    <row r="29" spans="1:10" ht="22.5" customHeight="1">
      <c r="A29" s="38">
        <v>24</v>
      </c>
      <c r="B29" s="23" t="s">
        <v>33</v>
      </c>
      <c r="C29" s="39" t="s">
        <v>85</v>
      </c>
      <c r="D29" s="23" t="s">
        <v>10</v>
      </c>
      <c r="E29" s="24">
        <v>4</v>
      </c>
      <c r="F29" s="25"/>
      <c r="G29" s="25">
        <f t="shared" si="1"/>
        <v>0</v>
      </c>
      <c r="H29" s="25">
        <f t="shared" si="3"/>
        <v>0</v>
      </c>
      <c r="I29" s="25">
        <f t="shared" si="2"/>
        <v>0</v>
      </c>
      <c r="J29" s="41"/>
    </row>
    <row r="30" spans="1:10" ht="21.75" customHeight="1">
      <c r="A30" s="38">
        <v>25</v>
      </c>
      <c r="B30" s="23" t="s">
        <v>33</v>
      </c>
      <c r="C30" s="40" t="s">
        <v>86</v>
      </c>
      <c r="D30" s="23" t="s">
        <v>58</v>
      </c>
      <c r="E30" s="24">
        <v>5</v>
      </c>
      <c r="F30" s="25"/>
      <c r="G30" s="25">
        <f t="shared" si="1"/>
        <v>0</v>
      </c>
      <c r="H30" s="25">
        <f t="shared" si="3"/>
        <v>0</v>
      </c>
      <c r="I30" s="25">
        <f t="shared" si="2"/>
        <v>0</v>
      </c>
      <c r="J30" s="26"/>
    </row>
    <row r="31" spans="1:10" ht="21.75" customHeight="1">
      <c r="A31" s="38">
        <v>26</v>
      </c>
      <c r="B31" s="23" t="s">
        <v>33</v>
      </c>
      <c r="C31" s="40" t="s">
        <v>87</v>
      </c>
      <c r="D31" s="23" t="s">
        <v>0</v>
      </c>
      <c r="E31" s="24">
        <v>181</v>
      </c>
      <c r="F31" s="25"/>
      <c r="G31" s="25">
        <f t="shared" si="1"/>
        <v>0</v>
      </c>
      <c r="H31" s="25">
        <f t="shared" si="3"/>
        <v>0</v>
      </c>
      <c r="I31" s="25">
        <f t="shared" si="2"/>
        <v>0</v>
      </c>
      <c r="J31" s="26"/>
    </row>
    <row r="32" spans="1:10" ht="21.75" customHeight="1">
      <c r="A32" s="38">
        <v>27</v>
      </c>
      <c r="B32" s="23" t="s">
        <v>33</v>
      </c>
      <c r="C32" s="40" t="s">
        <v>73</v>
      </c>
      <c r="D32" s="23" t="s">
        <v>0</v>
      </c>
      <c r="E32" s="24">
        <v>4</v>
      </c>
      <c r="F32" s="25"/>
      <c r="G32" s="25">
        <f t="shared" si="1"/>
        <v>0</v>
      </c>
      <c r="H32" s="25">
        <f t="shared" si="3"/>
        <v>0</v>
      </c>
      <c r="I32" s="25">
        <f t="shared" si="2"/>
        <v>0</v>
      </c>
      <c r="J32" s="26"/>
    </row>
    <row r="33" spans="1:10" ht="21.75" customHeight="1">
      <c r="A33" s="38">
        <v>28</v>
      </c>
      <c r="B33" s="23" t="s">
        <v>33</v>
      </c>
      <c r="C33" s="40" t="s">
        <v>105</v>
      </c>
      <c r="D33" s="23" t="s">
        <v>10</v>
      </c>
      <c r="E33" s="24">
        <v>2</v>
      </c>
      <c r="F33" s="25"/>
      <c r="G33" s="25">
        <f t="shared" si="1"/>
        <v>0</v>
      </c>
      <c r="H33" s="25">
        <f t="shared" si="3"/>
        <v>0</v>
      </c>
      <c r="I33" s="25">
        <f t="shared" si="2"/>
        <v>0</v>
      </c>
      <c r="J33" s="26"/>
    </row>
    <row r="34" spans="1:10" ht="21.75" customHeight="1">
      <c r="A34" s="38">
        <v>29</v>
      </c>
      <c r="B34" s="23" t="s">
        <v>33</v>
      </c>
      <c r="C34" s="40" t="s">
        <v>110</v>
      </c>
      <c r="D34" s="23" t="s">
        <v>58</v>
      </c>
      <c r="E34" s="24">
        <v>8</v>
      </c>
      <c r="F34" s="25"/>
      <c r="G34" s="25">
        <f t="shared" si="1"/>
        <v>0</v>
      </c>
      <c r="H34" s="25">
        <f t="shared" si="3"/>
        <v>0</v>
      </c>
      <c r="I34" s="25">
        <f t="shared" si="2"/>
        <v>0</v>
      </c>
      <c r="J34" s="26"/>
    </row>
    <row r="35" spans="1:10" ht="19.5" customHeight="1">
      <c r="A35" s="38">
        <v>30</v>
      </c>
      <c r="B35" s="23" t="s">
        <v>33</v>
      </c>
      <c r="C35" s="40" t="s">
        <v>66</v>
      </c>
      <c r="D35" s="23" t="s">
        <v>58</v>
      </c>
      <c r="E35" s="24">
        <v>14</v>
      </c>
      <c r="F35" s="25"/>
      <c r="G35" s="25">
        <f>E35*F35</f>
        <v>0</v>
      </c>
      <c r="H35" s="25">
        <f>F35*0.3</f>
        <v>0</v>
      </c>
      <c r="I35" s="25">
        <f t="shared" si="2"/>
        <v>0</v>
      </c>
      <c r="J35" s="26"/>
    </row>
    <row r="36" spans="1:10" ht="19.5" customHeight="1">
      <c r="A36" s="38">
        <v>31</v>
      </c>
      <c r="B36" s="23" t="s">
        <v>33</v>
      </c>
      <c r="C36" s="40" t="s">
        <v>64</v>
      </c>
      <c r="D36" s="23" t="s">
        <v>63</v>
      </c>
      <c r="E36" s="24">
        <v>150</v>
      </c>
      <c r="F36" s="25"/>
      <c r="G36" s="25">
        <f>E36*F36</f>
        <v>0</v>
      </c>
      <c r="H36" s="25"/>
      <c r="I36" s="25"/>
      <c r="J36" s="26"/>
    </row>
    <row r="37" spans="1:10" ht="19.5" customHeight="1">
      <c r="A37" s="57"/>
      <c r="J37" s="26"/>
    </row>
    <row r="38" spans="1:10" ht="19.5" customHeight="1">
      <c r="A38" s="58"/>
      <c r="B38" s="45"/>
      <c r="C38" s="46" t="s">
        <v>65</v>
      </c>
      <c r="D38" s="47"/>
      <c r="E38" s="47"/>
      <c r="F38" s="47"/>
      <c r="G38" s="48"/>
      <c r="H38" s="48"/>
      <c r="I38" s="48"/>
      <c r="J38" s="49"/>
    </row>
    <row r="39" spans="1:10" ht="19.5" customHeight="1">
      <c r="A39" s="59" t="s">
        <v>104</v>
      </c>
      <c r="B39" s="63" t="s">
        <v>33</v>
      </c>
      <c r="C39" s="51" t="s">
        <v>67</v>
      </c>
      <c r="D39" s="56" t="s">
        <v>10</v>
      </c>
      <c r="E39" s="52">
        <v>36</v>
      </c>
      <c r="F39" s="53"/>
      <c r="G39" s="53">
        <f>E39*F39</f>
        <v>0</v>
      </c>
      <c r="H39" s="25"/>
      <c r="I39" s="25"/>
      <c r="J39" s="41"/>
    </row>
    <row r="40" spans="1:10" ht="19.5" customHeight="1">
      <c r="A40" s="59" t="s">
        <v>108</v>
      </c>
      <c r="B40" s="63" t="s">
        <v>33</v>
      </c>
      <c r="C40" s="51" t="s">
        <v>101</v>
      </c>
      <c r="D40" s="56" t="s">
        <v>10</v>
      </c>
      <c r="E40" s="52">
        <v>5</v>
      </c>
      <c r="F40" s="53"/>
      <c r="G40" s="53">
        <f>E40*F40</f>
        <v>0</v>
      </c>
      <c r="H40" s="25"/>
      <c r="I40" s="25"/>
      <c r="J40" s="41"/>
    </row>
    <row r="41" spans="1:10" ht="19.5" customHeight="1">
      <c r="A41" s="59" t="s">
        <v>109</v>
      </c>
      <c r="B41" s="63" t="s">
        <v>33</v>
      </c>
      <c r="C41" s="51" t="s">
        <v>102</v>
      </c>
      <c r="D41" s="56" t="s">
        <v>10</v>
      </c>
      <c r="E41" s="52">
        <v>3</v>
      </c>
      <c r="F41" s="53"/>
      <c r="G41" s="53">
        <f>E41*F41</f>
        <v>0</v>
      </c>
      <c r="H41" s="25"/>
      <c r="I41" s="25"/>
      <c r="J41" s="41"/>
    </row>
    <row r="42" spans="1:10" ht="18" customHeight="1">
      <c r="A42" s="59" t="s">
        <v>111</v>
      </c>
      <c r="B42" s="50" t="s">
        <v>33</v>
      </c>
      <c r="C42" s="54" t="s">
        <v>74</v>
      </c>
      <c r="D42" s="50" t="s">
        <v>9</v>
      </c>
      <c r="E42" s="55">
        <v>1</v>
      </c>
      <c r="F42" s="53"/>
      <c r="G42" s="53">
        <f>E42*F42</f>
        <v>0</v>
      </c>
      <c r="H42" s="25"/>
      <c r="I42" s="25"/>
      <c r="J42" s="41"/>
    </row>
    <row r="43" spans="1:10" ht="18.75" customHeight="1">
      <c r="A43" s="60"/>
      <c r="B43" s="23"/>
      <c r="C43" s="40"/>
      <c r="D43" s="23"/>
      <c r="E43" s="24"/>
      <c r="F43" s="25"/>
      <c r="G43" s="25"/>
      <c r="H43" s="25"/>
      <c r="I43" s="25"/>
      <c r="J43" s="26"/>
    </row>
    <row r="44" spans="1:10" ht="18.75" customHeight="1">
      <c r="A44" s="61"/>
      <c r="B44" s="22"/>
      <c r="C44" s="22"/>
      <c r="D44" s="22"/>
      <c r="E44" s="22"/>
      <c r="F44" s="22"/>
      <c r="G44" s="22"/>
      <c r="H44" s="22"/>
      <c r="I44" s="22"/>
      <c r="J44" s="62"/>
    </row>
    <row r="45" spans="1:10" ht="27.75" customHeight="1">
      <c r="A45" s="31"/>
      <c r="B45" s="32"/>
      <c r="C45" s="33" t="s">
        <v>44</v>
      </c>
      <c r="D45" s="32"/>
      <c r="E45" s="34"/>
      <c r="F45" s="35"/>
      <c r="G45" s="36">
        <f>A:A+SUM(G6:G42)</f>
        <v>0</v>
      </c>
      <c r="H45" s="35"/>
      <c r="I45" s="36">
        <f>SUM(I6:I42)</f>
        <v>0</v>
      </c>
      <c r="J45" s="37"/>
    </row>
    <row r="47" spans="3:5" ht="27" customHeight="1">
      <c r="C47" s="42"/>
      <c r="D47" s="42"/>
      <c r="E47" s="42"/>
    </row>
    <row r="48" spans="3:5" ht="18.75" customHeight="1">
      <c r="C48" s="43"/>
      <c r="D48" s="42"/>
      <c r="E48" s="42"/>
    </row>
    <row r="49" spans="3:5" ht="25.5" customHeight="1">
      <c r="C49" s="42"/>
      <c r="D49" s="42"/>
      <c r="E49" s="42"/>
    </row>
    <row r="50" spans="3:5" ht="18.75" customHeight="1">
      <c r="C50" s="43"/>
      <c r="D50" s="42"/>
      <c r="E50" s="42"/>
    </row>
    <row r="51" spans="3:5" ht="18.75" customHeight="1">
      <c r="C51" s="42"/>
      <c r="D51" s="42"/>
      <c r="E51" s="42"/>
    </row>
    <row r="52" spans="3:5" ht="18.75" customHeight="1">
      <c r="C52" s="43"/>
      <c r="D52" s="42"/>
      <c r="E52" s="42"/>
    </row>
    <row r="53" spans="3:5" ht="18.75" customHeight="1">
      <c r="C53" s="42"/>
      <c r="D53" s="42"/>
      <c r="E53" s="42"/>
    </row>
    <row r="54" spans="3:5" ht="18.75" customHeight="1">
      <c r="C54" s="44"/>
      <c r="D54" s="42"/>
      <c r="E54" s="42"/>
    </row>
    <row r="55" spans="3:5" ht="18.75" customHeight="1">
      <c r="C55" s="42"/>
      <c r="D55" s="42"/>
      <c r="E55" s="42"/>
    </row>
    <row r="56" spans="3:5" ht="18.75" customHeight="1">
      <c r="C56" s="44"/>
      <c r="D56" s="42"/>
      <c r="E56" s="42"/>
    </row>
    <row r="57" spans="3:5" ht="18.75" customHeight="1">
      <c r="C57" s="42"/>
      <c r="D57" s="42"/>
      <c r="E57" s="42"/>
    </row>
    <row r="58" spans="3:5" ht="18.75" customHeight="1">
      <c r="C58" s="44"/>
      <c r="D58" s="42"/>
      <c r="E58" s="42"/>
    </row>
    <row r="59" spans="3:5" ht="18.75" customHeight="1">
      <c r="C59" s="42"/>
      <c r="D59" s="42"/>
      <c r="E59" s="42"/>
    </row>
    <row r="60" spans="3:5" ht="18.75" customHeight="1">
      <c r="C60" s="44"/>
      <c r="D60" s="42"/>
      <c r="E60" s="42"/>
    </row>
    <row r="61" spans="3:5" ht="18.75" customHeight="1">
      <c r="C61" s="42"/>
      <c r="D61" s="42"/>
      <c r="E61" s="42"/>
    </row>
    <row r="62" spans="3:5" ht="18.75" customHeight="1">
      <c r="C62" s="42"/>
      <c r="D62" s="42"/>
      <c r="E62" s="42"/>
    </row>
    <row r="63" spans="3:5" ht="18.75" customHeight="1">
      <c r="C63" s="42"/>
      <c r="D63" s="42"/>
      <c r="E63" s="42"/>
    </row>
  </sheetData>
  <sheetProtection/>
  <mergeCells count="9">
    <mergeCell ref="H2:I2"/>
    <mergeCell ref="J2:J3"/>
    <mergeCell ref="C5:G5"/>
    <mergeCell ref="A2:A3"/>
    <mergeCell ref="B2:B3"/>
    <mergeCell ref="C2:C3"/>
    <mergeCell ref="D2:D3"/>
    <mergeCell ref="E2:E3"/>
    <mergeCell ref="F2:G2"/>
  </mergeCells>
  <printOptions horizontalCentered="1"/>
  <pageMargins left="0.3937007874015748" right="0.3937007874015748" top="0.7874015748031497" bottom="0.5905511811023623" header="0.5118110236220472" footer="0.31496062992125984"/>
  <pageSetup fitToHeight="0" fitToWidth="1"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</dc:creator>
  <cp:keywords/>
  <dc:description/>
  <cp:lastModifiedBy>David Kaplan</cp:lastModifiedBy>
  <cp:lastPrinted>2017-09-27T05:40:52Z</cp:lastPrinted>
  <dcterms:created xsi:type="dcterms:W3CDTF">1998-01-17T11:54:25Z</dcterms:created>
  <dcterms:modified xsi:type="dcterms:W3CDTF">2018-03-27T12:11:51Z</dcterms:modified>
  <cp:category/>
  <cp:version/>
  <cp:contentType/>
  <cp:contentStatus/>
</cp:coreProperties>
</file>