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440" windowHeight="11760"/>
  </bookViews>
  <sheets>
    <sheet name="Nabídkový" sheetId="2" r:id="rId1"/>
    <sheet name="S cenami" sheetId="4" r:id="rId2"/>
  </sheets>
  <definedNames>
    <definedName name="_xlnm.Print_Area" localSheetId="0">Nabídkový!$A$1:$K$82</definedName>
  </definedNames>
  <calcPr calcId="145621"/>
</workbook>
</file>

<file path=xl/calcChain.xml><?xml version="1.0" encoding="utf-8"?>
<calcChain xmlns="http://schemas.openxmlformats.org/spreadsheetml/2006/main">
  <c r="G74" i="2" l="1"/>
  <c r="G75" i="2"/>
  <c r="G50" i="4" l="1"/>
  <c r="G50" i="2"/>
  <c r="G79" i="2"/>
  <c r="G78" i="2"/>
  <c r="G77" i="2"/>
  <c r="G73" i="2"/>
  <c r="G72" i="2"/>
  <c r="G71" i="2"/>
  <c r="G67" i="2"/>
  <c r="G66" i="2"/>
  <c r="G65" i="2"/>
  <c r="G64" i="2"/>
  <c r="G60" i="2"/>
  <c r="G59" i="2"/>
  <c r="G58" i="2"/>
  <c r="G57" i="2"/>
  <c r="G56" i="2"/>
  <c r="G53" i="2"/>
  <c r="G52" i="2"/>
  <c r="G51" i="2"/>
  <c r="G49" i="2"/>
  <c r="G46" i="2"/>
  <c r="G45" i="2"/>
  <c r="G44" i="2"/>
  <c r="G43" i="2"/>
  <c r="G42" i="2"/>
  <c r="G41" i="2"/>
  <c r="G40" i="2"/>
  <c r="G39" i="2"/>
  <c r="G38" i="2"/>
  <c r="G37" i="2"/>
  <c r="G33" i="2"/>
  <c r="G32" i="2"/>
  <c r="G31" i="2"/>
  <c r="G30" i="2"/>
  <c r="D29" i="2"/>
  <c r="G29" i="2" s="1"/>
  <c r="D28" i="2"/>
  <c r="G28" i="2" s="1"/>
  <c r="D27" i="2"/>
  <c r="G27" i="2" s="1"/>
  <c r="G26" i="2"/>
  <c r="D25" i="2"/>
  <c r="G25" i="2" s="1"/>
  <c r="G24" i="2"/>
  <c r="G23" i="2"/>
  <c r="G22" i="2"/>
  <c r="G21" i="2"/>
  <c r="G20" i="2"/>
  <c r="G19" i="2"/>
  <c r="G18" i="2"/>
  <c r="G17" i="2"/>
  <c r="G16" i="2"/>
  <c r="G15" i="2"/>
  <c r="G14" i="2"/>
  <c r="D13" i="2"/>
  <c r="G13" i="2" s="1"/>
  <c r="D12" i="2"/>
  <c r="G12" i="2" s="1"/>
  <c r="D11" i="2"/>
  <c r="G11" i="2" s="1"/>
  <c r="G10" i="2"/>
  <c r="D9" i="2"/>
  <c r="G9" i="2" s="1"/>
  <c r="G44" i="4"/>
  <c r="G45" i="4"/>
  <c r="G69" i="2" l="1"/>
  <c r="G48" i="2"/>
  <c r="G55" i="2"/>
  <c r="G8" i="2"/>
  <c r="G35" i="2"/>
  <c r="G62" i="2"/>
  <c r="D29" i="4"/>
  <c r="D28" i="4"/>
  <c r="G66" i="4"/>
  <c r="G82" i="2" l="1"/>
  <c r="G80" i="4"/>
  <c r="G77" i="4"/>
  <c r="G76" i="4"/>
  <c r="G75" i="4"/>
  <c r="G73" i="4"/>
  <c r="G72" i="4"/>
  <c r="G71" i="4"/>
  <c r="G67" i="4"/>
  <c r="G65" i="4"/>
  <c r="G64" i="4"/>
  <c r="G60" i="4"/>
  <c r="G59" i="4"/>
  <c r="G58" i="4"/>
  <c r="G57" i="4"/>
  <c r="G56" i="4"/>
  <c r="G53" i="4"/>
  <c r="G52" i="4"/>
  <c r="G51" i="4"/>
  <c r="G49" i="4"/>
  <c r="G46" i="4"/>
  <c r="G43" i="4"/>
  <c r="G42" i="4"/>
  <c r="G41" i="4"/>
  <c r="G40" i="4"/>
  <c r="G39" i="4"/>
  <c r="G38" i="4"/>
  <c r="G37" i="4"/>
  <c r="G33" i="4"/>
  <c r="G32" i="4"/>
  <c r="G31" i="4"/>
  <c r="G30" i="4"/>
  <c r="G29" i="4"/>
  <c r="G28" i="4"/>
  <c r="D27" i="4"/>
  <c r="G27" i="4" s="1"/>
  <c r="G26" i="4"/>
  <c r="D25" i="4"/>
  <c r="G25" i="4" s="1"/>
  <c r="G24" i="4"/>
  <c r="G23" i="4"/>
  <c r="G22" i="4"/>
  <c r="G21" i="4"/>
  <c r="G20" i="4"/>
  <c r="G19" i="4"/>
  <c r="G18" i="4"/>
  <c r="G17" i="4"/>
  <c r="G16" i="4"/>
  <c r="G15" i="4"/>
  <c r="G14" i="4"/>
  <c r="D13" i="4"/>
  <c r="G13" i="4" s="1"/>
  <c r="D12" i="4"/>
  <c r="G12" i="4" s="1"/>
  <c r="D11" i="4"/>
  <c r="G11" i="4" s="1"/>
  <c r="G10" i="4"/>
  <c r="D9" i="4"/>
  <c r="G9" i="4" s="1"/>
  <c r="G55" i="4" l="1"/>
  <c r="G62" i="4"/>
  <c r="G48" i="4"/>
  <c r="G69" i="4"/>
  <c r="G35" i="4"/>
  <c r="G8" i="4"/>
  <c r="G82" i="4" l="1"/>
</calcChain>
</file>

<file path=xl/sharedStrings.xml><?xml version="1.0" encoding="utf-8"?>
<sst xmlns="http://schemas.openxmlformats.org/spreadsheetml/2006/main" count="582" uniqueCount="190">
  <si>
    <t>Stavební práce</t>
  </si>
  <si>
    <t>m2</t>
  </si>
  <si>
    <t>ks</t>
  </si>
  <si>
    <t>Elektroinstalace</t>
  </si>
  <si>
    <t>Vodoinstalace</t>
  </si>
  <si>
    <t>Audio a videotechnika</t>
  </si>
  <si>
    <t>Pronájem</t>
  </si>
  <si>
    <t>Koupě</t>
  </si>
  <si>
    <t>Nábytek atypický</t>
  </si>
  <si>
    <t>A1</t>
  </si>
  <si>
    <t>A2</t>
  </si>
  <si>
    <t>A3</t>
  </si>
  <si>
    <t>A4</t>
  </si>
  <si>
    <t>A5</t>
  </si>
  <si>
    <t>Nábytek</t>
  </si>
  <si>
    <t>T1</t>
  </si>
  <si>
    <t>T2</t>
  </si>
  <si>
    <t>T3</t>
  </si>
  <si>
    <t>T4</t>
  </si>
  <si>
    <t>P1</t>
  </si>
  <si>
    <t>Barová technika a zařizovací předměty</t>
  </si>
  <si>
    <t>Osvětlení</t>
  </si>
  <si>
    <t>P3</t>
  </si>
  <si>
    <t>P2</t>
  </si>
  <si>
    <t>P4</t>
  </si>
  <si>
    <t>P5</t>
  </si>
  <si>
    <t>P6</t>
  </si>
  <si>
    <t>Dřez nerezový pod desku, 360x400, pro mytí</t>
  </si>
  <si>
    <t>Dřez nerezový pod desku, 340x380, pro lahve a led</t>
  </si>
  <si>
    <t>Vedlejší náklady</t>
  </si>
  <si>
    <t>Vyhotovení dílenské dokumentace</t>
  </si>
  <si>
    <t>Odpadkový koš pod desku</t>
  </si>
  <si>
    <t>Možno naskadnit</t>
  </si>
  <si>
    <t>Dle stavu</t>
  </si>
  <si>
    <t>Ne</t>
  </si>
  <si>
    <t>Ano</t>
  </si>
  <si>
    <t>Vestavná myčka s rychlým cyklem</t>
  </si>
  <si>
    <t>Dle stavu baru</t>
  </si>
  <si>
    <t>Prosklená chladnička vysoká, např. Nordline 400 GP</t>
  </si>
  <si>
    <t>Prosklená chladnička pod bar, např. Nordiline BC 85</t>
  </si>
  <si>
    <t>Skleněná příčka Q6 dle nákresu, tvrzené jednoduché sklo, včetně kotvení, na čepy</t>
  </si>
  <si>
    <t>Odvětrání ventilátorem Q1, včetně akustických úprav a kuforvání</t>
  </si>
  <si>
    <t xml:space="preserve">Skleněná bezrámová příčka Q2 do hliníkových lišt, h=2,1m
lze nahradit plexisklem
</t>
  </si>
  <si>
    <t xml:space="preserve">Dělící skleněná příčka bezrámová Q3 do hliníkových lišt, h=2,1m, š=0,6m, lze nahradit plexisklem,
</t>
  </si>
  <si>
    <t>Skleněná příčka bezrámová do hliníkových lišt Q4, h=1,46m
lze nahradit plexisklem</t>
  </si>
  <si>
    <t>Posuvné dveře 800/2100, Q7,  tvrzené jednoduché sklo</t>
  </si>
  <si>
    <t>Kruhové okno d=700, Q11, plexisklo do skrytého rámu</t>
  </si>
  <si>
    <t>Skleněné zábradlí výšky 1000mm, Q12, kotveno na čepy z 
boku čelní konstrukce, překryto nerezovým plehem prodilovaným dle lomenice schodiště</t>
  </si>
  <si>
    <t>Prosvětlený nápis ON AIR, Q13, svítící čelo, aktivovaný při provozu radiokomory</t>
  </si>
  <si>
    <t>Nerezový krycí plech tl., Q15, matnost v  návaznosti na horní lištu zábradlí a odstín použitého kovolaminátu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</si>
  <si>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</si>
  <si>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</si>
  <si>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</si>
  <si>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</si>
  <si>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</si>
  <si>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</si>
  <si>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</si>
  <si>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</si>
  <si>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</si>
  <si>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</si>
  <si>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</si>
  <si>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</si>
  <si>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</si>
  <si>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</si>
  <si>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</si>
  <si>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</si>
  <si>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Laminátová podlaha bílá, F1</t>
  </si>
  <si>
    <t>Ocelová příhradová konstrukce pro zavěšení svítidel</t>
  </si>
  <si>
    <t>1.17</t>
  </si>
  <si>
    <t>1.18</t>
  </si>
  <si>
    <t>1.19</t>
  </si>
  <si>
    <t>1.20</t>
  </si>
  <si>
    <t>1.21</t>
  </si>
  <si>
    <t>1.22</t>
  </si>
  <si>
    <t>1x použít stávaící</t>
  </si>
  <si>
    <t xml:space="preserve">Koberec bílý, zátěžový, střední vlas, F2, včetně pokládky
</t>
  </si>
  <si>
    <t>1.23</t>
  </si>
  <si>
    <t>Ocelová konstrukce schodiště a mezipatra</t>
  </si>
  <si>
    <t>Q1</t>
  </si>
  <si>
    <t>Q2</t>
  </si>
  <si>
    <t>Q3</t>
  </si>
  <si>
    <t>Q4</t>
  </si>
  <si>
    <t>Dveře do zázemí 700/1970, Q5, dveřní křídlo v rovině s omítkou. Kotveno do hranícího podomítkového L profilu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</si>
  <si>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</si>
  <si>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</si>
  <si>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</si>
  <si>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</si>
  <si>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</si>
  <si>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</si>
  <si>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</si>
  <si>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</si>
  <si>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</si>
  <si>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</si>
  <si>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</si>
  <si>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F1</t>
  </si>
  <si>
    <t>F2</t>
  </si>
  <si>
    <t>F3</t>
  </si>
  <si>
    <t>F4</t>
  </si>
  <si>
    <t>F5</t>
  </si>
  <si>
    <t>Lze použít stávající</t>
  </si>
  <si>
    <t>Konferenční stolek 600x600, bílé lamino, 
na středovou nerezovou nohu</t>
  </si>
  <si>
    <t>Konferenční stolek 1500x600, bílé lamino, 
na středovou nerezovou nohu</t>
  </si>
  <si>
    <t>2.1</t>
  </si>
  <si>
    <t>2.2</t>
  </si>
  <si>
    <t>2.3</t>
  </si>
  <si>
    <t xml:space="preserve">Konferenční židle, bílá polstrovaný sedák, 
např. Eames side chair  </t>
  </si>
  <si>
    <t>T5</t>
  </si>
  <si>
    <t>Konferenční stolek 700x700, bílé lamino, 
na středovou nerezovou nohu</t>
  </si>
  <si>
    <t>Barová židle bílá, čtyřhranná, nerezová noha,
např. JoJo Bar Stool</t>
  </si>
  <si>
    <t>2.4</t>
  </si>
  <si>
    <t>2.5</t>
  </si>
  <si>
    <t>2.6</t>
  </si>
  <si>
    <t>2.7</t>
  </si>
  <si>
    <t>2.8</t>
  </si>
  <si>
    <t>2.9</t>
  </si>
  <si>
    <t>T6</t>
  </si>
  <si>
    <t>T7</t>
  </si>
  <si>
    <t>T8</t>
  </si>
  <si>
    <t>T9</t>
  </si>
  <si>
    <t>Bar, čelo z kovolaminátu MAX ALU NATUR M001, korpus
z bílého matného lamina 12mm, pracovní deska 
lamino 40mm, siokl v provedení z kovolamintu</t>
  </si>
  <si>
    <t>Skříň na nápoje, 900x450x900, 
bílé matné lamino. lze nahradit typovým řešením</t>
  </si>
  <si>
    <t>Zapuštěné svítidlo LED, např Halla Lina, nerez</t>
  </si>
  <si>
    <t>Led pásek zabudovaný do napraží baru, v ceně baru</t>
  </si>
  <si>
    <t>Směrové svítidlo na nosné zavěšené konstrukci, voleno dodavatelem dle aktuální světelenosti v prostorách výstaviště</t>
  </si>
  <si>
    <t>S1</t>
  </si>
  <si>
    <t>S2</t>
  </si>
  <si>
    <t>S3</t>
  </si>
  <si>
    <t>S4</t>
  </si>
  <si>
    <t>S5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</si>
  <si>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</si>
  <si>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</si>
  <si>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</si>
  <si>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</si>
  <si>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</si>
  <si>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</si>
  <si>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</si>
  <si>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</si>
  <si>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</si>
  <si>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</si>
  <si>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Zavěšené svítidlo LED, např Halla Lina, nerez</t>
  </si>
  <si>
    <t>Přisazený LED pásek v nerezové liště</t>
  </si>
  <si>
    <t>5.1</t>
  </si>
  <si>
    <t>5.3</t>
  </si>
  <si>
    <t>P7</t>
  </si>
  <si>
    <t>Stojatý reproduktor designový</t>
  </si>
  <si>
    <t>Reproduktor skrytý za podhledem barové niky,
např. JAMO ART A510 black</t>
  </si>
  <si>
    <t>1.24</t>
  </si>
  <si>
    <t>1.25</t>
  </si>
  <si>
    <t>m</t>
  </si>
  <si>
    <t>Použítí stávající</t>
  </si>
  <si>
    <t>Samolepka na skleněném zábradlí, Q14, nápis RADIO EXPO, bílá</t>
  </si>
  <si>
    <t>Policová sestava 450mm, otevřená, včetně
šatního dílu s věšáky</t>
  </si>
  <si>
    <t>Sestava 9 plochých bezrámových monitorů na šířku 3,4m, obrazovka cca 52´´</t>
  </si>
  <si>
    <t>5.4</t>
  </si>
  <si>
    <t>Zajištění audiosmyčky a dodávka mikrofonů</t>
  </si>
  <si>
    <t xml:space="preserve">Posuvné dveře, zvukově izolační s plexi výplní do rámu, Q8, 700/2100, včetně pevného dílu
</t>
  </si>
  <si>
    <t>Zrcadlo 1200x2100</t>
  </si>
  <si>
    <t xml:space="preserve">Pohledová plocha z perforovaného SDK,
např. Rigiton RL 10/23, kašírovaná izolace
</t>
  </si>
  <si>
    <t xml:space="preserve">Zadní strana konstrukce schodiště z perforovaného SDK, 
např. Rigiton RL 10/23
</t>
  </si>
  <si>
    <t>SDK konstrukce, včetně nosného rámu</t>
  </si>
  <si>
    <t>Dle stavu (na dalších 
výstavách může dojít k ořezu apod.)</t>
  </si>
  <si>
    <t>T10</t>
  </si>
  <si>
    <t>2.10</t>
  </si>
  <si>
    <t xml:space="preserve">Prosvětlené logo města s nápisem, Q10, svítící čelo, bílá barva, kotveno na čepy do plexiskla
</t>
  </si>
  <si>
    <t xml:space="preserve">Prosvětlené logo kraje s nápisem, Q9, svítící čelo,  bílá barva, kotveno na čepy do plexiskla
</t>
  </si>
  <si>
    <t>Polepy stěn, chráněny plexisklem tl. 6mm</t>
  </si>
  <si>
    <t>Použít stávající</t>
  </si>
  <si>
    <t xml:space="preserve">Barová nika, čelo z kovolaminátu MAX ALU NATUR M001, 
korpus z bílého matného lamina 12mm, pracovní deska
lamino 40mm, 5 uzamykatelných skříňek s čelem z kovolaminátu MAX ALU NATUR M001, </t>
  </si>
  <si>
    <t>6.1</t>
  </si>
  <si>
    <t>6.2</t>
  </si>
  <si>
    <t>6.3</t>
  </si>
  <si>
    <t>6.4</t>
  </si>
  <si>
    <t>6.5</t>
  </si>
  <si>
    <t>6.6</t>
  </si>
  <si>
    <t>7.1</t>
  </si>
  <si>
    <t>Sedací schod, půdorysný rozměru 1400x600mm, 
pevná součást schodiště, výška dle řezu, 
z kovolaminátu MAX ALU NATUR M001, 
koženkový sedák výšky 100mm, pevně ukotveno k podstavci</t>
  </si>
  <si>
    <t>5,2</t>
  </si>
  <si>
    <t>Držák na propagační materiály, plexisklo, kotvený ke stěně</t>
  </si>
  <si>
    <t>Konferenční stoleček kruhový, bílé lamino,
využití ze skladu města Ostravy</t>
  </si>
  <si>
    <t>Pohovka kožená, bílá
využití ze skladu města Ostravy</t>
  </si>
  <si>
    <t>Stojan na reklamní materiály, 1050x500x1100 pevná součást 
schodiště,vyrobeno z kovolaminátu MAX ALU NATUR M001, 
tři police z plexiskla, zadní transparentní stěna z plexiskla 
nasvětleného led páskem</t>
  </si>
  <si>
    <t>Ne-jednorázová položka</t>
  </si>
  <si>
    <t>Dle stavu po montáži a demontáži, podle opotřebení</t>
  </si>
  <si>
    <t>Položkový rozpočet Komponentů stánku</t>
  </si>
  <si>
    <t>1x použít stávající ze skladu v Praze</t>
  </si>
  <si>
    <t>použít stávající ze skladu v Praze</t>
  </si>
  <si>
    <t xml:space="preserve">Použítí stávající </t>
  </si>
  <si>
    <t>Možno naskladnit po veletrhu EXPO REAL 2015 k použití pro další veletrh</t>
  </si>
  <si>
    <t>Varná konvice</t>
  </si>
  <si>
    <t>Kávovar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</si>
</sst>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center"/>
    </xf>
    <xf numFmtId="0" fontId="5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top" wrapText="1"/>
    </xf>
    <xf numFmtId="2" fontId="1" fillId="0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2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2" fontId="1" fillId="0" borderId="18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0" borderId="6" xfId="0" applyFont="1" applyBorder="1" applyAlignment="1">
      <alignment vertical="top"/>
    </xf>
    <xf numFmtId="3" fontId="2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top"/>
    </xf>
    <xf numFmtId="0" fontId="1" fillId="2" borderId="15" xfId="0" applyFont="1" applyFill="1" applyBorder="1" applyAlignment="1">
      <alignment vertical="top"/>
    </xf>
    <xf numFmtId="0" fontId="1" fillId="0" borderId="18" xfId="0" applyFont="1" applyBorder="1" applyAlignment="1">
      <alignment vertical="top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2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2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3" fontId="2" fillId="0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49" fontId="1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9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3" fontId="1" fillId="0" borderId="9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2" fillId="2" borderId="15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38"/>
  <sheetViews>
    <sheetView tabSelected="1" topLeftCell="A76" zoomScaleNormal="100" workbookViewId="0">
      <selection activeCell="G82" sqref="G82"/>
    </sheetView>
  </sheetViews>
  <sheetFormatPr defaultRowHeight="17.100000000000001" customHeight="1" x14ac:dyDescent="0.25"/>
  <cols>
    <col min="1" max="1" width="6.85546875" style="54" customWidth="1"/>
    <col min="2" max="2" width="6.140625" style="10" customWidth="1"/>
    <col min="3" max="3" width="57.140625" style="2" customWidth="1"/>
    <col min="4" max="4" width="7.85546875" style="125" customWidth="1"/>
    <col min="5" max="5" width="5.7109375" style="10" customWidth="1"/>
    <col min="6" max="6" width="4.140625" style="6" customWidth="1"/>
    <col min="7" max="7" width="6" style="6" customWidth="1"/>
    <col min="8" max="8" width="3.28515625" style="1" customWidth="1"/>
    <col min="9" max="10" width="20.42578125" style="1" customWidth="1"/>
    <col min="11" max="11" width="10.140625" style="1" bestFit="1" customWidth="1"/>
    <col min="12" max="13" width="9.140625" style="1"/>
    <col min="14" max="14" width="10.140625" style="1" bestFit="1" customWidth="1"/>
    <col min="15" max="16384" width="9.140625" style="1"/>
  </cols>
  <sheetData>
    <row r="6" spans="1:14" ht="17.100000000000001" customHeight="1" x14ac:dyDescent="0.25">
      <c r="C6" s="117" t="s">
        <v>183</v>
      </c>
    </row>
    <row r="7" spans="1:14" ht="16.5" customHeight="1" thickBot="1" x14ac:dyDescent="0.3">
      <c r="N7" s="5"/>
    </row>
    <row r="8" spans="1:14" s="8" customFormat="1" ht="76.5" customHeight="1" thickBot="1" x14ac:dyDescent="0.3">
      <c r="A8" s="55">
        <v>1</v>
      </c>
      <c r="B8" s="48"/>
      <c r="C8" s="49" t="s">
        <v>0</v>
      </c>
      <c r="D8" s="126"/>
      <c r="E8" s="48"/>
      <c r="F8" s="52"/>
      <c r="G8" s="77">
        <f>SUM(G9:G33)</f>
        <v>0</v>
      </c>
      <c r="H8" s="78"/>
      <c r="I8" s="121" t="s">
        <v>187</v>
      </c>
      <c r="J8" s="120" t="s">
        <v>186</v>
      </c>
    </row>
    <row r="9" spans="1:14" ht="31.5" customHeight="1" x14ac:dyDescent="0.25">
      <c r="A9" s="56" t="s">
        <v>50</v>
      </c>
      <c r="B9" s="46"/>
      <c r="C9" s="42" t="s">
        <v>159</v>
      </c>
      <c r="D9" s="127">
        <f>15*4.5*2+6*4.5</f>
        <v>162</v>
      </c>
      <c r="E9" s="41" t="s">
        <v>1</v>
      </c>
      <c r="F9" s="45"/>
      <c r="G9" s="45">
        <f>D9*F9</f>
        <v>0</v>
      </c>
      <c r="H9" s="73"/>
      <c r="I9" s="42" t="s">
        <v>181</v>
      </c>
      <c r="J9" s="47"/>
    </row>
    <row r="10" spans="1:14" ht="32.1" customHeight="1" x14ac:dyDescent="0.25">
      <c r="A10" s="57" t="s">
        <v>51</v>
      </c>
      <c r="B10" s="16" t="s">
        <v>78</v>
      </c>
      <c r="C10" s="12" t="s">
        <v>41</v>
      </c>
      <c r="D10" s="128">
        <v>1</v>
      </c>
      <c r="E10" s="11" t="s">
        <v>2</v>
      </c>
      <c r="F10" s="15"/>
      <c r="G10" s="15">
        <f t="shared" ref="G10:G17" si="0">D10*F10</f>
        <v>0</v>
      </c>
      <c r="H10" s="70"/>
      <c r="I10" s="70" t="s">
        <v>35</v>
      </c>
      <c r="J10" s="34"/>
    </row>
    <row r="11" spans="1:14" ht="43.5" customHeight="1" x14ac:dyDescent="0.25">
      <c r="A11" s="57" t="s">
        <v>52</v>
      </c>
      <c r="B11" s="16" t="s">
        <v>79</v>
      </c>
      <c r="C11" s="12" t="s">
        <v>42</v>
      </c>
      <c r="D11" s="128">
        <f>2.5*2.1*2</f>
        <v>10.5</v>
      </c>
      <c r="E11" s="11" t="s">
        <v>1</v>
      </c>
      <c r="F11" s="15"/>
      <c r="G11" s="15">
        <f t="shared" si="0"/>
        <v>0</v>
      </c>
      <c r="H11" s="70"/>
      <c r="I11" s="12" t="s">
        <v>182</v>
      </c>
      <c r="J11" s="34"/>
    </row>
    <row r="12" spans="1:14" ht="43.5" customHeight="1" x14ac:dyDescent="0.25">
      <c r="A12" s="57" t="s">
        <v>53</v>
      </c>
      <c r="B12" s="16" t="s">
        <v>80</v>
      </c>
      <c r="C12" s="12" t="s">
        <v>43</v>
      </c>
      <c r="D12" s="128">
        <f>0.6*2.1</f>
        <v>1.26</v>
      </c>
      <c r="E12" s="11" t="s">
        <v>1</v>
      </c>
      <c r="F12" s="15"/>
      <c r="G12" s="15">
        <f t="shared" si="0"/>
        <v>0</v>
      </c>
      <c r="H12" s="70"/>
      <c r="I12" s="12" t="s">
        <v>182</v>
      </c>
      <c r="J12" s="34"/>
    </row>
    <row r="13" spans="1:14" ht="43.5" customHeight="1" x14ac:dyDescent="0.25">
      <c r="A13" s="57" t="s">
        <v>54</v>
      </c>
      <c r="B13" s="16" t="s">
        <v>81</v>
      </c>
      <c r="C13" s="12" t="s">
        <v>44</v>
      </c>
      <c r="D13" s="128">
        <f>4.2*1.5</f>
        <v>6.3000000000000007</v>
      </c>
      <c r="E13" s="11" t="s">
        <v>1</v>
      </c>
      <c r="F13" s="15"/>
      <c r="G13" s="15">
        <f t="shared" si="0"/>
        <v>0</v>
      </c>
      <c r="H13" s="70"/>
      <c r="I13" s="12" t="s">
        <v>182</v>
      </c>
      <c r="J13" s="34"/>
    </row>
    <row r="14" spans="1:14" ht="32.1" customHeight="1" x14ac:dyDescent="0.25">
      <c r="A14" s="57" t="s">
        <v>55</v>
      </c>
      <c r="B14" s="16" t="s">
        <v>83</v>
      </c>
      <c r="C14" s="12" t="s">
        <v>82</v>
      </c>
      <c r="D14" s="128">
        <v>2</v>
      </c>
      <c r="E14" s="11" t="s">
        <v>2</v>
      </c>
      <c r="F14" s="15"/>
      <c r="G14" s="15">
        <f t="shared" si="0"/>
        <v>0</v>
      </c>
      <c r="H14" s="70"/>
      <c r="I14" s="70" t="s">
        <v>35</v>
      </c>
      <c r="J14" s="118" t="s">
        <v>184</v>
      </c>
    </row>
    <row r="15" spans="1:14" ht="43.5" customHeight="1" x14ac:dyDescent="0.25">
      <c r="A15" s="57" t="s">
        <v>56</v>
      </c>
      <c r="B15" s="17" t="s">
        <v>84</v>
      </c>
      <c r="C15" s="12" t="s">
        <v>40</v>
      </c>
      <c r="D15" s="128">
        <v>16</v>
      </c>
      <c r="E15" s="11" t="s">
        <v>1</v>
      </c>
      <c r="F15" s="15"/>
      <c r="G15" s="15">
        <f t="shared" si="0"/>
        <v>0</v>
      </c>
      <c r="H15" s="70"/>
      <c r="I15" s="12" t="s">
        <v>182</v>
      </c>
      <c r="J15" s="34"/>
    </row>
    <row r="16" spans="1:14" ht="43.5" customHeight="1" x14ac:dyDescent="0.25">
      <c r="A16" s="57" t="s">
        <v>57</v>
      </c>
      <c r="B16" s="17" t="s">
        <v>85</v>
      </c>
      <c r="C16" s="12" t="s">
        <v>45</v>
      </c>
      <c r="D16" s="128">
        <v>3</v>
      </c>
      <c r="E16" s="11" t="s">
        <v>2</v>
      </c>
      <c r="F16" s="15"/>
      <c r="G16" s="15">
        <f t="shared" si="0"/>
        <v>0</v>
      </c>
      <c r="H16" s="70"/>
      <c r="I16" s="12" t="s">
        <v>182</v>
      </c>
      <c r="J16" s="34"/>
    </row>
    <row r="17" spans="1:10" ht="32.1" customHeight="1" x14ac:dyDescent="0.25">
      <c r="A17" s="57" t="s">
        <v>58</v>
      </c>
      <c r="B17" s="17" t="s">
        <v>86</v>
      </c>
      <c r="C17" s="12" t="s">
        <v>155</v>
      </c>
      <c r="D17" s="128">
        <v>1</v>
      </c>
      <c r="E17" s="11" t="s">
        <v>2</v>
      </c>
      <c r="F17" s="15"/>
      <c r="G17" s="15">
        <f t="shared" si="0"/>
        <v>0</v>
      </c>
      <c r="H17" s="70"/>
      <c r="I17" s="70" t="s">
        <v>35</v>
      </c>
      <c r="J17" s="34"/>
    </row>
    <row r="18" spans="1:10" ht="17.100000000000001" customHeight="1" x14ac:dyDescent="0.25">
      <c r="A18" s="57" t="s">
        <v>59</v>
      </c>
      <c r="B18" s="17" t="s">
        <v>87</v>
      </c>
      <c r="C18" s="12" t="s">
        <v>164</v>
      </c>
      <c r="D18" s="128">
        <v>1</v>
      </c>
      <c r="E18" s="11" t="s">
        <v>2</v>
      </c>
      <c r="F18" s="15"/>
      <c r="G18" s="15">
        <f>D18*F18</f>
        <v>0</v>
      </c>
      <c r="H18" s="70"/>
      <c r="I18" s="70" t="s">
        <v>35</v>
      </c>
      <c r="J18" s="34"/>
    </row>
    <row r="19" spans="1:10" ht="32.1" customHeight="1" x14ac:dyDescent="0.25">
      <c r="A19" s="57" t="s">
        <v>60</v>
      </c>
      <c r="B19" s="17" t="s">
        <v>88</v>
      </c>
      <c r="C19" s="12" t="s">
        <v>163</v>
      </c>
      <c r="D19" s="128">
        <v>1</v>
      </c>
      <c r="E19" s="11" t="s">
        <v>2</v>
      </c>
      <c r="F19" s="15"/>
      <c r="G19" s="15">
        <f t="shared" ref="G19:G33" si="1">D19*F19</f>
        <v>0</v>
      </c>
      <c r="H19" s="70"/>
      <c r="I19" s="70" t="s">
        <v>35</v>
      </c>
      <c r="J19" s="34"/>
    </row>
    <row r="20" spans="1:10" ht="17.100000000000001" customHeight="1" x14ac:dyDescent="0.25">
      <c r="A20" s="57" t="s">
        <v>61</v>
      </c>
      <c r="B20" s="17" t="s">
        <v>89</v>
      </c>
      <c r="C20" s="12" t="s">
        <v>46</v>
      </c>
      <c r="D20" s="128">
        <v>1</v>
      </c>
      <c r="E20" s="11" t="s">
        <v>2</v>
      </c>
      <c r="F20" s="15"/>
      <c r="G20" s="15">
        <f t="shared" si="1"/>
        <v>0</v>
      </c>
      <c r="H20" s="70"/>
      <c r="I20" s="70" t="s">
        <v>35</v>
      </c>
      <c r="J20" s="34"/>
    </row>
    <row r="21" spans="1:10" ht="49.5" customHeight="1" x14ac:dyDescent="0.25">
      <c r="A21" s="57" t="s">
        <v>62</v>
      </c>
      <c r="B21" s="17" t="s">
        <v>90</v>
      </c>
      <c r="C21" s="12" t="s">
        <v>47</v>
      </c>
      <c r="D21" s="128">
        <v>11</v>
      </c>
      <c r="E21" s="11" t="s">
        <v>148</v>
      </c>
      <c r="F21" s="15"/>
      <c r="G21" s="15">
        <f t="shared" si="1"/>
        <v>0</v>
      </c>
      <c r="H21" s="70"/>
      <c r="I21" s="70" t="s">
        <v>35</v>
      </c>
      <c r="J21" s="34"/>
    </row>
    <row r="22" spans="1:10" ht="32.1" customHeight="1" x14ac:dyDescent="0.25">
      <c r="A22" s="57" t="s">
        <v>63</v>
      </c>
      <c r="B22" s="17" t="s">
        <v>91</v>
      </c>
      <c r="C22" s="12" t="s">
        <v>48</v>
      </c>
      <c r="D22" s="128">
        <v>1</v>
      </c>
      <c r="E22" s="11" t="s">
        <v>2</v>
      </c>
      <c r="F22" s="15"/>
      <c r="G22" s="15">
        <f t="shared" si="1"/>
        <v>0</v>
      </c>
      <c r="H22" s="70"/>
      <c r="I22" s="70" t="s">
        <v>35</v>
      </c>
      <c r="J22" s="34"/>
    </row>
    <row r="23" spans="1:10" ht="30" customHeight="1" x14ac:dyDescent="0.25">
      <c r="A23" s="57" t="s">
        <v>64</v>
      </c>
      <c r="B23" s="17" t="s">
        <v>92</v>
      </c>
      <c r="C23" s="12" t="s">
        <v>150</v>
      </c>
      <c r="D23" s="128">
        <v>1</v>
      </c>
      <c r="E23" s="11" t="s">
        <v>2</v>
      </c>
      <c r="F23" s="15"/>
      <c r="G23" s="15">
        <f t="shared" si="1"/>
        <v>0</v>
      </c>
      <c r="H23" s="70"/>
      <c r="I23" s="42" t="s">
        <v>181</v>
      </c>
      <c r="J23" s="34"/>
    </row>
    <row r="24" spans="1:10" ht="30" customHeight="1" x14ac:dyDescent="0.25">
      <c r="A24" s="57" t="s">
        <v>65</v>
      </c>
      <c r="B24" s="17" t="s">
        <v>93</v>
      </c>
      <c r="C24" s="12" t="s">
        <v>49</v>
      </c>
      <c r="D24" s="128">
        <v>1</v>
      </c>
      <c r="E24" s="11" t="s">
        <v>2</v>
      </c>
      <c r="F24" s="15"/>
      <c r="G24" s="15">
        <f t="shared" si="1"/>
        <v>0</v>
      </c>
      <c r="H24" s="70"/>
      <c r="I24" s="42" t="s">
        <v>181</v>
      </c>
      <c r="J24" s="34"/>
    </row>
    <row r="25" spans="1:10" ht="30" customHeight="1" x14ac:dyDescent="0.25">
      <c r="A25" s="57" t="s">
        <v>68</v>
      </c>
      <c r="B25" s="17" t="s">
        <v>94</v>
      </c>
      <c r="C25" s="12" t="s">
        <v>66</v>
      </c>
      <c r="D25" s="128">
        <f>17.2*4.3</f>
        <v>73.959999999999994</v>
      </c>
      <c r="E25" s="11" t="s">
        <v>1</v>
      </c>
      <c r="F25" s="15"/>
      <c r="G25" s="15">
        <f t="shared" si="1"/>
        <v>0</v>
      </c>
      <c r="H25" s="70"/>
      <c r="I25" s="42" t="s">
        <v>181</v>
      </c>
      <c r="J25" s="34"/>
    </row>
    <row r="26" spans="1:10" ht="30" customHeight="1" x14ac:dyDescent="0.25">
      <c r="A26" s="57" t="s">
        <v>69</v>
      </c>
      <c r="B26" s="16" t="s">
        <v>95</v>
      </c>
      <c r="C26" s="12" t="s">
        <v>75</v>
      </c>
      <c r="D26" s="128">
        <v>47</v>
      </c>
      <c r="E26" s="11" t="s">
        <v>1</v>
      </c>
      <c r="F26" s="15"/>
      <c r="G26" s="15">
        <f t="shared" si="1"/>
        <v>0</v>
      </c>
      <c r="H26" s="70"/>
      <c r="I26" s="42" t="s">
        <v>181</v>
      </c>
      <c r="J26" s="34"/>
    </row>
    <row r="27" spans="1:10" ht="30" customHeight="1" x14ac:dyDescent="0.25">
      <c r="A27" s="57" t="s">
        <v>70</v>
      </c>
      <c r="B27" s="16" t="s">
        <v>96</v>
      </c>
      <c r="C27" s="12" t="s">
        <v>158</v>
      </c>
      <c r="D27" s="128">
        <f>5.7*4.3</f>
        <v>24.509999999999998</v>
      </c>
      <c r="E27" s="11" t="s">
        <v>1</v>
      </c>
      <c r="F27" s="15"/>
      <c r="G27" s="15">
        <f t="shared" si="1"/>
        <v>0</v>
      </c>
      <c r="H27" s="70"/>
      <c r="I27" s="42" t="s">
        <v>181</v>
      </c>
      <c r="J27" s="34"/>
    </row>
    <row r="28" spans="1:10" ht="45.75" customHeight="1" x14ac:dyDescent="0.25">
      <c r="A28" s="57" t="s">
        <v>71</v>
      </c>
      <c r="B28" s="11" t="s">
        <v>97</v>
      </c>
      <c r="C28" s="12" t="s">
        <v>157</v>
      </c>
      <c r="D28" s="129">
        <f>5.5*4.3+(2.25+1.45)*2.4</f>
        <v>32.53</v>
      </c>
      <c r="E28" s="122" t="s">
        <v>1</v>
      </c>
      <c r="F28" s="115"/>
      <c r="G28" s="115">
        <f t="shared" si="1"/>
        <v>0</v>
      </c>
      <c r="H28" s="70"/>
      <c r="I28" s="42" t="s">
        <v>181</v>
      </c>
      <c r="J28" s="116"/>
    </row>
    <row r="29" spans="1:10" ht="30" customHeight="1" x14ac:dyDescent="0.25">
      <c r="A29" s="57" t="s">
        <v>72</v>
      </c>
      <c r="B29" s="11" t="s">
        <v>98</v>
      </c>
      <c r="C29" s="12" t="s">
        <v>165</v>
      </c>
      <c r="D29" s="128">
        <f>16.5+4.3*2.1+60</f>
        <v>85.53</v>
      </c>
      <c r="E29" s="11" t="s">
        <v>1</v>
      </c>
      <c r="F29" s="15"/>
      <c r="G29" s="15">
        <f t="shared" si="1"/>
        <v>0</v>
      </c>
      <c r="H29" s="70"/>
      <c r="I29" s="42" t="s">
        <v>181</v>
      </c>
      <c r="J29" s="34"/>
    </row>
    <row r="30" spans="1:10" ht="30" customHeight="1" x14ac:dyDescent="0.25">
      <c r="A30" s="57" t="s">
        <v>73</v>
      </c>
      <c r="B30" s="63"/>
      <c r="C30" s="64" t="s">
        <v>3</v>
      </c>
      <c r="D30" s="130">
        <v>1</v>
      </c>
      <c r="E30" s="63" t="s">
        <v>2</v>
      </c>
      <c r="F30" s="67"/>
      <c r="G30" s="15">
        <f t="shared" si="1"/>
        <v>0</v>
      </c>
      <c r="H30" s="80"/>
      <c r="I30" s="42" t="s">
        <v>181</v>
      </c>
      <c r="J30" s="68"/>
    </row>
    <row r="31" spans="1:10" ht="30" customHeight="1" x14ac:dyDescent="0.25">
      <c r="A31" s="57" t="s">
        <v>76</v>
      </c>
      <c r="B31" s="63"/>
      <c r="C31" s="64" t="s">
        <v>4</v>
      </c>
      <c r="D31" s="130">
        <v>1</v>
      </c>
      <c r="E31" s="63" t="s">
        <v>2</v>
      </c>
      <c r="F31" s="67"/>
      <c r="G31" s="15">
        <f t="shared" si="1"/>
        <v>0</v>
      </c>
      <c r="H31" s="80"/>
      <c r="I31" s="42" t="s">
        <v>181</v>
      </c>
      <c r="J31" s="68"/>
    </row>
    <row r="32" spans="1:10" ht="30" customHeight="1" x14ac:dyDescent="0.25">
      <c r="A32" s="57" t="s">
        <v>146</v>
      </c>
      <c r="B32" s="63"/>
      <c r="C32" s="64" t="s">
        <v>77</v>
      </c>
      <c r="D32" s="130">
        <v>1</v>
      </c>
      <c r="E32" s="63" t="s">
        <v>2</v>
      </c>
      <c r="F32" s="67"/>
      <c r="G32" s="15">
        <f t="shared" si="1"/>
        <v>0</v>
      </c>
      <c r="H32" s="80"/>
      <c r="I32" s="42" t="s">
        <v>181</v>
      </c>
      <c r="J32" s="68"/>
    </row>
    <row r="33" spans="1:10" ht="30" customHeight="1" thickBot="1" x14ac:dyDescent="0.3">
      <c r="A33" s="61" t="s">
        <v>147</v>
      </c>
      <c r="B33" s="35"/>
      <c r="C33" s="36" t="s">
        <v>67</v>
      </c>
      <c r="D33" s="131">
        <v>1</v>
      </c>
      <c r="E33" s="35" t="s">
        <v>2</v>
      </c>
      <c r="F33" s="39"/>
      <c r="G33" s="39">
        <f t="shared" si="1"/>
        <v>0</v>
      </c>
      <c r="H33" s="76"/>
      <c r="I33" s="42" t="s">
        <v>181</v>
      </c>
      <c r="J33" s="40"/>
    </row>
    <row r="34" spans="1:10" ht="15.75" thickBot="1" x14ac:dyDescent="0.3">
      <c r="A34" s="81"/>
      <c r="B34" s="82"/>
      <c r="C34" s="83"/>
      <c r="D34" s="132"/>
      <c r="E34" s="82"/>
      <c r="F34" s="86"/>
      <c r="G34" s="87"/>
      <c r="H34" s="88"/>
      <c r="I34" s="88"/>
      <c r="J34" s="88"/>
    </row>
    <row r="35" spans="1:10" s="8" customFormat="1" ht="17.25" thickBot="1" x14ac:dyDescent="0.3">
      <c r="A35" s="55">
        <v>2</v>
      </c>
      <c r="B35" s="48"/>
      <c r="C35" s="49" t="s">
        <v>14</v>
      </c>
      <c r="D35" s="126"/>
      <c r="E35" s="48"/>
      <c r="F35" s="52"/>
      <c r="G35" s="77">
        <f>SUM(G37:G46)</f>
        <v>0</v>
      </c>
      <c r="H35" s="78"/>
      <c r="I35" s="78"/>
      <c r="J35" s="79"/>
    </row>
    <row r="36" spans="1:10" s="9" customFormat="1" ht="14.25" customHeight="1" x14ac:dyDescent="0.25">
      <c r="A36" s="95"/>
      <c r="B36" s="46"/>
      <c r="C36" s="89" t="s">
        <v>6</v>
      </c>
      <c r="D36" s="133"/>
      <c r="E36" s="46"/>
      <c r="F36" s="92"/>
      <c r="G36" s="93"/>
      <c r="H36" s="94"/>
      <c r="I36" s="94"/>
      <c r="J36" s="96"/>
    </row>
    <row r="37" spans="1:10" ht="28.5" x14ac:dyDescent="0.25">
      <c r="A37" s="57" t="s">
        <v>102</v>
      </c>
      <c r="B37" s="11" t="s">
        <v>15</v>
      </c>
      <c r="C37" s="12" t="s">
        <v>151</v>
      </c>
      <c r="D37" s="128">
        <v>2</v>
      </c>
      <c r="E37" s="11" t="s">
        <v>2</v>
      </c>
      <c r="F37" s="15"/>
      <c r="G37" s="15">
        <f>D37*F37</f>
        <v>0</v>
      </c>
      <c r="H37" s="70"/>
      <c r="I37" s="42" t="s">
        <v>181</v>
      </c>
      <c r="J37" s="97"/>
    </row>
    <row r="38" spans="1:10" ht="28.5" x14ac:dyDescent="0.25">
      <c r="A38" s="59" t="s">
        <v>103</v>
      </c>
      <c r="B38" s="16" t="s">
        <v>16</v>
      </c>
      <c r="C38" s="20" t="s">
        <v>100</v>
      </c>
      <c r="D38" s="134">
        <v>2</v>
      </c>
      <c r="E38" s="16" t="s">
        <v>2</v>
      </c>
      <c r="F38" s="23"/>
      <c r="G38" s="23">
        <f t="shared" ref="G38:G46" si="2">D38*F38</f>
        <v>0</v>
      </c>
      <c r="H38" s="70"/>
      <c r="I38" s="42" t="s">
        <v>181</v>
      </c>
      <c r="J38" s="97"/>
    </row>
    <row r="39" spans="1:10" ht="28.5" x14ac:dyDescent="0.25">
      <c r="A39" s="59" t="s">
        <v>104</v>
      </c>
      <c r="B39" s="16" t="s">
        <v>17</v>
      </c>
      <c r="C39" s="20" t="s">
        <v>101</v>
      </c>
      <c r="D39" s="134">
        <v>2</v>
      </c>
      <c r="E39" s="16" t="s">
        <v>2</v>
      </c>
      <c r="F39" s="23"/>
      <c r="G39" s="23">
        <f t="shared" si="2"/>
        <v>0</v>
      </c>
      <c r="H39" s="70"/>
      <c r="I39" s="42" t="s">
        <v>181</v>
      </c>
      <c r="J39" s="97"/>
    </row>
    <row r="40" spans="1:10" ht="28.5" x14ac:dyDescent="0.25">
      <c r="A40" s="59" t="s">
        <v>109</v>
      </c>
      <c r="B40" s="16" t="s">
        <v>18</v>
      </c>
      <c r="C40" s="20" t="s">
        <v>105</v>
      </c>
      <c r="D40" s="134">
        <v>16</v>
      </c>
      <c r="E40" s="16" t="s">
        <v>2</v>
      </c>
      <c r="F40" s="23"/>
      <c r="G40" s="15">
        <f t="shared" si="2"/>
        <v>0</v>
      </c>
      <c r="H40" s="70"/>
      <c r="I40" s="42" t="s">
        <v>181</v>
      </c>
      <c r="J40" s="97"/>
    </row>
    <row r="41" spans="1:10" ht="28.5" x14ac:dyDescent="0.25">
      <c r="A41" s="59" t="s">
        <v>110</v>
      </c>
      <c r="B41" s="16" t="s">
        <v>106</v>
      </c>
      <c r="C41" s="20" t="s">
        <v>107</v>
      </c>
      <c r="D41" s="134">
        <v>1</v>
      </c>
      <c r="E41" s="16" t="s">
        <v>2</v>
      </c>
      <c r="F41" s="23"/>
      <c r="G41" s="23">
        <f t="shared" si="2"/>
        <v>0</v>
      </c>
      <c r="H41" s="70"/>
      <c r="I41" s="42" t="s">
        <v>181</v>
      </c>
      <c r="J41" s="97"/>
    </row>
    <row r="42" spans="1:10" ht="28.5" x14ac:dyDescent="0.25">
      <c r="A42" s="59" t="s">
        <v>111</v>
      </c>
      <c r="B42" s="16" t="s">
        <v>115</v>
      </c>
      <c r="C42" s="20" t="s">
        <v>108</v>
      </c>
      <c r="D42" s="134">
        <v>6</v>
      </c>
      <c r="E42" s="16" t="s">
        <v>2</v>
      </c>
      <c r="F42" s="23"/>
      <c r="G42" s="23">
        <f t="shared" si="2"/>
        <v>0</v>
      </c>
      <c r="H42" s="70"/>
      <c r="I42" s="42" t="s">
        <v>181</v>
      </c>
      <c r="J42" s="97"/>
    </row>
    <row r="43" spans="1:10" ht="28.5" x14ac:dyDescent="0.25">
      <c r="A43" s="59" t="s">
        <v>112</v>
      </c>
      <c r="B43" s="16" t="s">
        <v>116</v>
      </c>
      <c r="C43" s="20" t="s">
        <v>179</v>
      </c>
      <c r="D43" s="134">
        <v>1</v>
      </c>
      <c r="E43" s="16" t="s">
        <v>2</v>
      </c>
      <c r="F43" s="23"/>
      <c r="G43" s="15">
        <f t="shared" si="2"/>
        <v>0</v>
      </c>
      <c r="H43" s="70"/>
      <c r="I43" s="70" t="s">
        <v>35</v>
      </c>
      <c r="J43" s="118" t="s">
        <v>185</v>
      </c>
    </row>
    <row r="44" spans="1:10" ht="28.5" x14ac:dyDescent="0.25">
      <c r="A44" s="59" t="s">
        <v>113</v>
      </c>
      <c r="B44" s="16" t="s">
        <v>117</v>
      </c>
      <c r="C44" s="20" t="s">
        <v>178</v>
      </c>
      <c r="D44" s="134">
        <v>3</v>
      </c>
      <c r="E44" s="16" t="s">
        <v>2</v>
      </c>
      <c r="F44" s="23"/>
      <c r="G44" s="23">
        <f t="shared" si="2"/>
        <v>0</v>
      </c>
      <c r="H44" s="70"/>
      <c r="I44" s="70" t="s">
        <v>35</v>
      </c>
      <c r="J44" s="118" t="s">
        <v>185</v>
      </c>
    </row>
    <row r="45" spans="1:10" ht="14.25" x14ac:dyDescent="0.25">
      <c r="A45" s="59" t="s">
        <v>114</v>
      </c>
      <c r="B45" s="16" t="s">
        <v>118</v>
      </c>
      <c r="C45" s="20" t="s">
        <v>156</v>
      </c>
      <c r="D45" s="134">
        <v>1</v>
      </c>
      <c r="E45" s="16" t="s">
        <v>2</v>
      </c>
      <c r="F45" s="23"/>
      <c r="G45" s="23">
        <f t="shared" si="2"/>
        <v>0</v>
      </c>
      <c r="H45" s="70"/>
      <c r="I45" s="70" t="s">
        <v>35</v>
      </c>
      <c r="J45" s="97"/>
    </row>
    <row r="46" spans="1:10" ht="29.25" thickBot="1" x14ac:dyDescent="0.3">
      <c r="A46" s="60" t="s">
        <v>162</v>
      </c>
      <c r="B46" s="29" t="s">
        <v>161</v>
      </c>
      <c r="C46" s="30" t="s">
        <v>177</v>
      </c>
      <c r="D46" s="135">
        <v>4</v>
      </c>
      <c r="E46" s="29" t="s">
        <v>2</v>
      </c>
      <c r="F46" s="33"/>
      <c r="G46" s="33">
        <f t="shared" si="2"/>
        <v>0</v>
      </c>
      <c r="H46" s="76"/>
      <c r="I46" s="36" t="s">
        <v>181</v>
      </c>
      <c r="J46" s="98"/>
    </row>
    <row r="47" spans="1:10" ht="17.100000000000001" customHeight="1" thickBot="1" x14ac:dyDescent="0.3">
      <c r="A47" s="81"/>
      <c r="B47" s="82"/>
      <c r="C47" s="83"/>
      <c r="D47" s="132"/>
      <c r="E47" s="82"/>
      <c r="F47" s="86"/>
      <c r="G47" s="86"/>
      <c r="H47" s="88"/>
      <c r="I47" s="88"/>
      <c r="J47" s="88"/>
    </row>
    <row r="48" spans="1:10" s="8" customFormat="1" ht="17.25" thickBot="1" x14ac:dyDescent="0.3">
      <c r="A48" s="55">
        <v>3</v>
      </c>
      <c r="B48" s="48"/>
      <c r="C48" s="49" t="s">
        <v>8</v>
      </c>
      <c r="D48" s="126"/>
      <c r="E48" s="48"/>
      <c r="F48" s="52"/>
      <c r="G48" s="77">
        <f>SUM(G49:G53)</f>
        <v>0</v>
      </c>
      <c r="H48" s="78"/>
      <c r="I48" s="78"/>
      <c r="J48" s="79"/>
    </row>
    <row r="49" spans="1:10" ht="57" x14ac:dyDescent="0.25">
      <c r="A49" s="56" t="s">
        <v>129</v>
      </c>
      <c r="B49" s="41" t="s">
        <v>9</v>
      </c>
      <c r="C49" s="42" t="s">
        <v>119</v>
      </c>
      <c r="D49" s="127">
        <v>1</v>
      </c>
      <c r="E49" s="41" t="s">
        <v>2</v>
      </c>
      <c r="F49" s="45"/>
      <c r="G49" s="45">
        <f>D49*F49</f>
        <v>0</v>
      </c>
      <c r="H49" s="73"/>
      <c r="I49" s="12" t="s">
        <v>182</v>
      </c>
      <c r="J49" s="99"/>
    </row>
    <row r="50" spans="1:10" ht="57" x14ac:dyDescent="0.25">
      <c r="A50" s="56" t="s">
        <v>130</v>
      </c>
      <c r="B50" s="11" t="s">
        <v>10</v>
      </c>
      <c r="C50" s="12" t="s">
        <v>167</v>
      </c>
      <c r="D50" s="128">
        <v>1</v>
      </c>
      <c r="E50" s="11" t="s">
        <v>2</v>
      </c>
      <c r="F50" s="15"/>
      <c r="G50" s="15">
        <f t="shared" ref="G50:G53" si="3">D50*F50</f>
        <v>0</v>
      </c>
      <c r="H50" s="70"/>
      <c r="I50" s="12" t="s">
        <v>182</v>
      </c>
      <c r="J50" s="97"/>
    </row>
    <row r="51" spans="1:10" ht="85.5" x14ac:dyDescent="0.25">
      <c r="A51" s="56" t="s">
        <v>131</v>
      </c>
      <c r="B51" s="11" t="s">
        <v>11</v>
      </c>
      <c r="C51" s="12" t="s">
        <v>180</v>
      </c>
      <c r="D51" s="128">
        <v>1</v>
      </c>
      <c r="E51" s="11" t="s">
        <v>2</v>
      </c>
      <c r="F51" s="15"/>
      <c r="G51" s="15">
        <f t="shared" si="3"/>
        <v>0</v>
      </c>
      <c r="H51" s="70"/>
      <c r="I51" s="42" t="s">
        <v>181</v>
      </c>
      <c r="J51" s="97"/>
    </row>
    <row r="52" spans="1:10" ht="60" customHeight="1" x14ac:dyDescent="0.25">
      <c r="A52" s="56" t="s">
        <v>132</v>
      </c>
      <c r="B52" s="11" t="s">
        <v>12</v>
      </c>
      <c r="C52" s="18" t="s">
        <v>175</v>
      </c>
      <c r="D52" s="128">
        <v>3</v>
      </c>
      <c r="E52" s="11" t="s">
        <v>2</v>
      </c>
      <c r="F52" s="15"/>
      <c r="G52" s="15">
        <f t="shared" si="3"/>
        <v>0</v>
      </c>
      <c r="H52" s="70"/>
      <c r="I52" s="42" t="s">
        <v>181</v>
      </c>
      <c r="J52" s="97"/>
    </row>
    <row r="53" spans="1:10" s="7" customFormat="1" ht="29.25" thickBot="1" x14ac:dyDescent="0.3">
      <c r="A53" s="58" t="s">
        <v>133</v>
      </c>
      <c r="B53" s="100" t="s">
        <v>13</v>
      </c>
      <c r="C53" s="101" t="s">
        <v>120</v>
      </c>
      <c r="D53" s="136">
        <v>1</v>
      </c>
      <c r="E53" s="100" t="s">
        <v>2</v>
      </c>
      <c r="F53" s="104"/>
      <c r="G53" s="39">
        <f t="shared" si="3"/>
        <v>0</v>
      </c>
      <c r="H53" s="105"/>
      <c r="I53" s="36" t="s">
        <v>181</v>
      </c>
      <c r="J53" s="106"/>
    </row>
    <row r="54" spans="1:10" ht="15.75" thickBot="1" x14ac:dyDescent="0.3">
      <c r="A54" s="81"/>
      <c r="B54" s="82"/>
      <c r="C54" s="83"/>
      <c r="D54" s="132"/>
      <c r="E54" s="82"/>
      <c r="F54" s="86"/>
      <c r="G54" s="87"/>
      <c r="H54" s="88"/>
      <c r="I54" s="88"/>
      <c r="J54" s="88"/>
    </row>
    <row r="55" spans="1:10" s="8" customFormat="1" ht="17.25" thickBot="1" x14ac:dyDescent="0.3">
      <c r="A55" s="55">
        <v>4</v>
      </c>
      <c r="B55" s="48"/>
      <c r="C55" s="49" t="s">
        <v>21</v>
      </c>
      <c r="D55" s="126"/>
      <c r="E55" s="48"/>
      <c r="F55" s="52"/>
      <c r="G55" s="77">
        <f>SUM(G56:G60)</f>
        <v>0</v>
      </c>
      <c r="H55" s="78"/>
      <c r="I55" s="78"/>
      <c r="J55" s="79"/>
    </row>
    <row r="56" spans="1:10" ht="28.5" x14ac:dyDescent="0.25">
      <c r="A56" s="56" t="s">
        <v>134</v>
      </c>
      <c r="B56" s="41" t="s">
        <v>124</v>
      </c>
      <c r="C56" s="42" t="s">
        <v>121</v>
      </c>
      <c r="D56" s="127">
        <v>7</v>
      </c>
      <c r="E56" s="41" t="s">
        <v>2</v>
      </c>
      <c r="F56" s="45"/>
      <c r="G56" s="45">
        <f>D56*F56</f>
        <v>0</v>
      </c>
      <c r="H56" s="73"/>
      <c r="I56" s="42" t="s">
        <v>181</v>
      </c>
      <c r="J56" s="99"/>
    </row>
    <row r="57" spans="1:10" ht="28.5" x14ac:dyDescent="0.25">
      <c r="A57" s="57" t="s">
        <v>135</v>
      </c>
      <c r="B57" s="11" t="s">
        <v>125</v>
      </c>
      <c r="C57" s="12" t="s">
        <v>122</v>
      </c>
      <c r="D57" s="128">
        <v>1</v>
      </c>
      <c r="E57" s="11" t="s">
        <v>2</v>
      </c>
      <c r="F57" s="15"/>
      <c r="G57" s="15">
        <f>D57*F57</f>
        <v>0</v>
      </c>
      <c r="H57" s="70"/>
      <c r="I57" s="42" t="s">
        <v>181</v>
      </c>
      <c r="J57" s="97"/>
    </row>
    <row r="58" spans="1:10" ht="32.1" customHeight="1" x14ac:dyDescent="0.25">
      <c r="A58" s="57" t="s">
        <v>136</v>
      </c>
      <c r="B58" s="11" t="s">
        <v>126</v>
      </c>
      <c r="C58" s="12" t="s">
        <v>123</v>
      </c>
      <c r="D58" s="128">
        <v>13</v>
      </c>
      <c r="E58" s="11" t="s">
        <v>2</v>
      </c>
      <c r="F58" s="15"/>
      <c r="G58" s="15">
        <f>D58*F58</f>
        <v>0</v>
      </c>
      <c r="H58" s="15"/>
      <c r="I58" s="42" t="s">
        <v>181</v>
      </c>
      <c r="J58" s="97"/>
    </row>
    <row r="59" spans="1:10" ht="28.5" x14ac:dyDescent="0.25">
      <c r="A59" s="57" t="s">
        <v>137</v>
      </c>
      <c r="B59" s="11" t="s">
        <v>127</v>
      </c>
      <c r="C59" s="12" t="s">
        <v>139</v>
      </c>
      <c r="D59" s="128">
        <v>1</v>
      </c>
      <c r="E59" s="11" t="s">
        <v>2</v>
      </c>
      <c r="F59" s="15"/>
      <c r="G59" s="15">
        <f>D59*F59</f>
        <v>0</v>
      </c>
      <c r="H59" s="70"/>
      <c r="I59" s="42" t="s">
        <v>181</v>
      </c>
      <c r="J59" s="97"/>
    </row>
    <row r="60" spans="1:10" ht="29.25" thickBot="1" x14ac:dyDescent="0.3">
      <c r="A60" s="61" t="s">
        <v>138</v>
      </c>
      <c r="B60" s="35" t="s">
        <v>128</v>
      </c>
      <c r="C60" s="36" t="s">
        <v>140</v>
      </c>
      <c r="D60" s="131">
        <v>3</v>
      </c>
      <c r="E60" s="35" t="s">
        <v>2</v>
      </c>
      <c r="F60" s="39"/>
      <c r="G60" s="39">
        <f>D60*F60</f>
        <v>0</v>
      </c>
      <c r="H60" s="76"/>
      <c r="I60" s="36" t="s">
        <v>181</v>
      </c>
      <c r="J60" s="98"/>
    </row>
    <row r="61" spans="1:10" ht="17.100000000000001" customHeight="1" thickBot="1" x14ac:dyDescent="0.3">
      <c r="A61" s="81"/>
      <c r="B61" s="82"/>
      <c r="C61" s="83"/>
      <c r="D61" s="132"/>
      <c r="E61" s="82"/>
      <c r="F61" s="86"/>
      <c r="G61" s="86"/>
      <c r="H61" s="88"/>
      <c r="I61" s="88"/>
      <c r="J61" s="88"/>
    </row>
    <row r="62" spans="1:10" s="8" customFormat="1" ht="17.25" thickBot="1" x14ac:dyDescent="0.3">
      <c r="A62" s="55">
        <v>5</v>
      </c>
      <c r="B62" s="48"/>
      <c r="C62" s="49" t="s">
        <v>5</v>
      </c>
      <c r="D62" s="126"/>
      <c r="E62" s="48"/>
      <c r="F62" s="52"/>
      <c r="G62" s="77">
        <f>SUM(G64:G67)</f>
        <v>0</v>
      </c>
      <c r="H62" s="78"/>
      <c r="I62" s="78"/>
      <c r="J62" s="79"/>
    </row>
    <row r="63" spans="1:10" ht="14.25" x14ac:dyDescent="0.25">
      <c r="A63" s="56"/>
      <c r="B63" s="41"/>
      <c r="C63" s="53" t="s">
        <v>6</v>
      </c>
      <c r="D63" s="127"/>
      <c r="E63" s="41"/>
      <c r="F63" s="45"/>
      <c r="G63" s="45"/>
      <c r="H63" s="73"/>
      <c r="I63" s="73"/>
      <c r="J63" s="99"/>
    </row>
    <row r="64" spans="1:10" ht="28.5" x14ac:dyDescent="0.25">
      <c r="A64" s="57" t="s">
        <v>141</v>
      </c>
      <c r="B64" s="11" t="s">
        <v>143</v>
      </c>
      <c r="C64" s="12" t="s">
        <v>152</v>
      </c>
      <c r="D64" s="128">
        <v>1</v>
      </c>
      <c r="E64" s="11" t="s">
        <v>2</v>
      </c>
      <c r="F64" s="15"/>
      <c r="G64" s="15">
        <f t="shared" ref="G64:G67" si="4">D64*F64</f>
        <v>0</v>
      </c>
      <c r="H64" s="70"/>
      <c r="I64" s="42" t="s">
        <v>181</v>
      </c>
      <c r="J64" s="97"/>
    </row>
    <row r="65" spans="1:10" ht="28.5" x14ac:dyDescent="0.25">
      <c r="A65" s="112" t="s">
        <v>176</v>
      </c>
      <c r="B65" s="63">
        <v>1</v>
      </c>
      <c r="C65" s="64" t="s">
        <v>144</v>
      </c>
      <c r="D65" s="130">
        <v>2</v>
      </c>
      <c r="E65" s="63" t="s">
        <v>2</v>
      </c>
      <c r="F65" s="67"/>
      <c r="G65" s="67">
        <f t="shared" si="4"/>
        <v>0</v>
      </c>
      <c r="H65" s="80"/>
      <c r="I65" s="42" t="s">
        <v>181</v>
      </c>
      <c r="J65" s="113"/>
    </row>
    <row r="66" spans="1:10" ht="28.5" x14ac:dyDescent="0.25">
      <c r="A66" s="57" t="s">
        <v>142</v>
      </c>
      <c r="B66" s="11">
        <v>1</v>
      </c>
      <c r="C66" s="12" t="s">
        <v>145</v>
      </c>
      <c r="D66" s="128">
        <v>2</v>
      </c>
      <c r="E66" s="11" t="s">
        <v>2</v>
      </c>
      <c r="F66" s="15"/>
      <c r="G66" s="15">
        <f t="shared" si="4"/>
        <v>0</v>
      </c>
      <c r="H66" s="70"/>
      <c r="I66" s="42" t="s">
        <v>181</v>
      </c>
      <c r="J66" s="97"/>
    </row>
    <row r="67" spans="1:10" ht="29.25" thickBot="1" x14ac:dyDescent="0.3">
      <c r="A67" s="61" t="s">
        <v>153</v>
      </c>
      <c r="B67" s="35">
        <v>1</v>
      </c>
      <c r="C67" s="36" t="s">
        <v>154</v>
      </c>
      <c r="D67" s="131">
        <v>1</v>
      </c>
      <c r="E67" s="35" t="s">
        <v>2</v>
      </c>
      <c r="F67" s="39"/>
      <c r="G67" s="39">
        <f t="shared" si="4"/>
        <v>0</v>
      </c>
      <c r="H67" s="76"/>
      <c r="I67" s="36" t="s">
        <v>181</v>
      </c>
      <c r="J67" s="98"/>
    </row>
    <row r="68" spans="1:10" ht="15.75" thickBot="1" x14ac:dyDescent="0.3">
      <c r="A68" s="81"/>
      <c r="B68" s="82"/>
      <c r="C68" s="83"/>
      <c r="D68" s="132"/>
      <c r="E68" s="82"/>
      <c r="F68" s="86"/>
      <c r="G68" s="87"/>
      <c r="H68" s="88"/>
      <c r="I68" s="88"/>
      <c r="J68" s="88"/>
    </row>
    <row r="69" spans="1:10" s="8" customFormat="1" ht="17.25" thickBot="1" x14ac:dyDescent="0.3">
      <c r="A69" s="55">
        <v>6</v>
      </c>
      <c r="B69" s="48"/>
      <c r="C69" s="49" t="s">
        <v>20</v>
      </c>
      <c r="D69" s="126"/>
      <c r="E69" s="48"/>
      <c r="F69" s="52"/>
      <c r="G69" s="77">
        <f>SUM(G71:G79)</f>
        <v>0</v>
      </c>
      <c r="H69" s="78"/>
      <c r="I69" s="78"/>
      <c r="J69" s="79"/>
    </row>
    <row r="70" spans="1:10" ht="14.25" x14ac:dyDescent="0.25">
      <c r="A70" s="110"/>
      <c r="B70" s="73"/>
      <c r="C70" s="111" t="s">
        <v>6</v>
      </c>
      <c r="D70" s="123"/>
      <c r="E70" s="123"/>
      <c r="F70" s="73"/>
      <c r="G70" s="73"/>
      <c r="H70" s="73"/>
      <c r="I70" s="73"/>
      <c r="J70" s="99"/>
    </row>
    <row r="71" spans="1:10" ht="28.5" x14ac:dyDescent="0.25">
      <c r="A71" s="57" t="s">
        <v>168</v>
      </c>
      <c r="B71" s="11" t="s">
        <v>19</v>
      </c>
      <c r="C71" s="12" t="s">
        <v>39</v>
      </c>
      <c r="D71" s="128">
        <v>2</v>
      </c>
      <c r="E71" s="11" t="s">
        <v>2</v>
      </c>
      <c r="F71" s="15"/>
      <c r="G71" s="15">
        <f>D71*F71</f>
        <v>0</v>
      </c>
      <c r="H71" s="70"/>
      <c r="I71" s="42" t="s">
        <v>181</v>
      </c>
      <c r="J71" s="97"/>
    </row>
    <row r="72" spans="1:10" ht="28.5" x14ac:dyDescent="0.25">
      <c r="A72" s="57" t="s">
        <v>169</v>
      </c>
      <c r="B72" s="11" t="s">
        <v>23</v>
      </c>
      <c r="C72" s="12" t="s">
        <v>38</v>
      </c>
      <c r="D72" s="128">
        <v>2</v>
      </c>
      <c r="E72" s="11" t="s">
        <v>2</v>
      </c>
      <c r="F72" s="15"/>
      <c r="G72" s="15">
        <f t="shared" ref="G72:G78" si="5">D72*F72</f>
        <v>0</v>
      </c>
      <c r="H72" s="70"/>
      <c r="I72" s="42" t="s">
        <v>181</v>
      </c>
      <c r="J72" s="97"/>
    </row>
    <row r="73" spans="1:10" ht="28.5" x14ac:dyDescent="0.25">
      <c r="A73" s="57" t="s">
        <v>170</v>
      </c>
      <c r="B73" s="11" t="s">
        <v>22</v>
      </c>
      <c r="C73" s="12" t="s">
        <v>36</v>
      </c>
      <c r="D73" s="128">
        <v>1</v>
      </c>
      <c r="E73" s="11" t="s">
        <v>2</v>
      </c>
      <c r="F73" s="15"/>
      <c r="G73" s="15">
        <f t="shared" si="5"/>
        <v>0</v>
      </c>
      <c r="H73" s="70"/>
      <c r="I73" s="42" t="s">
        <v>181</v>
      </c>
      <c r="J73" s="97"/>
    </row>
    <row r="74" spans="1:10" ht="14.25" x14ac:dyDescent="0.25">
      <c r="A74" s="57"/>
      <c r="B74" s="11"/>
      <c r="C74" s="12" t="s">
        <v>188</v>
      </c>
      <c r="D74" s="128">
        <v>1</v>
      </c>
      <c r="E74" s="11" t="s">
        <v>2</v>
      </c>
      <c r="F74" s="15"/>
      <c r="G74" s="15">
        <f t="shared" si="5"/>
        <v>0</v>
      </c>
      <c r="H74" s="70"/>
      <c r="I74" s="42"/>
      <c r="J74" s="97"/>
    </row>
    <row r="75" spans="1:10" ht="14.25" x14ac:dyDescent="0.25">
      <c r="A75" s="57"/>
      <c r="B75" s="11"/>
      <c r="C75" s="12" t="s">
        <v>189</v>
      </c>
      <c r="D75" s="128">
        <v>1</v>
      </c>
      <c r="E75" s="11" t="s">
        <v>2</v>
      </c>
      <c r="F75" s="15"/>
      <c r="G75" s="15">
        <f t="shared" si="5"/>
        <v>0</v>
      </c>
      <c r="H75" s="70"/>
      <c r="I75" s="70"/>
      <c r="J75" s="97"/>
    </row>
    <row r="76" spans="1:10" ht="14.25" x14ac:dyDescent="0.25">
      <c r="A76" s="57"/>
      <c r="B76" s="11"/>
      <c r="C76" s="19" t="s">
        <v>7</v>
      </c>
      <c r="D76" s="128"/>
      <c r="E76" s="11"/>
      <c r="F76" s="15"/>
      <c r="G76" s="15"/>
      <c r="H76" s="70"/>
      <c r="I76" s="70"/>
      <c r="J76" s="97"/>
    </row>
    <row r="77" spans="1:10" ht="45.75" customHeight="1" x14ac:dyDescent="0.25">
      <c r="A77" s="57" t="s">
        <v>171</v>
      </c>
      <c r="B77" s="11" t="s">
        <v>24</v>
      </c>
      <c r="C77" s="12" t="s">
        <v>28</v>
      </c>
      <c r="D77" s="128">
        <v>2</v>
      </c>
      <c r="E77" s="11" t="s">
        <v>2</v>
      </c>
      <c r="F77" s="15"/>
      <c r="G77" s="15">
        <f t="shared" si="5"/>
        <v>0</v>
      </c>
      <c r="H77" s="70"/>
      <c r="I77" s="12" t="s">
        <v>182</v>
      </c>
      <c r="J77" s="118" t="s">
        <v>185</v>
      </c>
    </row>
    <row r="78" spans="1:10" ht="45.75" customHeight="1" x14ac:dyDescent="0.25">
      <c r="A78" s="57" t="s">
        <v>172</v>
      </c>
      <c r="B78" s="11" t="s">
        <v>25</v>
      </c>
      <c r="C78" s="12" t="s">
        <v>27</v>
      </c>
      <c r="D78" s="128">
        <v>1</v>
      </c>
      <c r="E78" s="11" t="s">
        <v>2</v>
      </c>
      <c r="F78" s="15"/>
      <c r="G78" s="15">
        <f t="shared" si="5"/>
        <v>0</v>
      </c>
      <c r="H78" s="70"/>
      <c r="I78" s="12" t="s">
        <v>182</v>
      </c>
      <c r="J78" s="118" t="s">
        <v>185</v>
      </c>
    </row>
    <row r="79" spans="1:10" ht="45.75" customHeight="1" thickBot="1" x14ac:dyDescent="0.3">
      <c r="A79" s="61" t="s">
        <v>173</v>
      </c>
      <c r="B79" s="35" t="s">
        <v>26</v>
      </c>
      <c r="C79" s="36" t="s">
        <v>31</v>
      </c>
      <c r="D79" s="131">
        <v>2</v>
      </c>
      <c r="E79" s="35" t="s">
        <v>2</v>
      </c>
      <c r="F79" s="39"/>
      <c r="G79" s="39">
        <f>D79*F79</f>
        <v>0</v>
      </c>
      <c r="H79" s="76"/>
      <c r="I79" s="36" t="s">
        <v>182</v>
      </c>
      <c r="J79" s="119" t="s">
        <v>185</v>
      </c>
    </row>
    <row r="80" spans="1:10" ht="17.100000000000001" customHeight="1" x14ac:dyDescent="0.25">
      <c r="A80" s="81"/>
      <c r="B80" s="82"/>
      <c r="C80" s="83"/>
      <c r="D80" s="132"/>
      <c r="E80" s="82"/>
      <c r="F80" s="86"/>
      <c r="G80" s="88"/>
      <c r="H80" s="88"/>
      <c r="I80" s="88"/>
      <c r="J80" s="88"/>
    </row>
    <row r="81" spans="1:10" ht="17.100000000000001" customHeight="1" x14ac:dyDescent="0.25">
      <c r="A81" s="72"/>
      <c r="B81" s="41"/>
      <c r="C81" s="42"/>
      <c r="D81" s="127"/>
      <c r="E81" s="41"/>
      <c r="F81" s="45"/>
      <c r="G81" s="45"/>
      <c r="H81" s="73"/>
      <c r="I81" s="73"/>
      <c r="J81" s="73"/>
    </row>
    <row r="82" spans="1:10" ht="17.100000000000001" customHeight="1" x14ac:dyDescent="0.25">
      <c r="A82" s="69"/>
      <c r="B82" s="11"/>
      <c r="C82" s="12"/>
      <c r="D82" s="128"/>
      <c r="E82" s="11"/>
      <c r="F82" s="15"/>
      <c r="G82" s="71">
        <f>G8+G35+G48+G55+G62+G69</f>
        <v>0</v>
      </c>
      <c r="H82" s="70"/>
      <c r="I82" s="70"/>
      <c r="J82" s="70"/>
    </row>
    <row r="83" spans="1:10" ht="17.100000000000001" customHeight="1" x14ac:dyDescent="0.25">
      <c r="A83" s="1"/>
      <c r="B83" s="1"/>
      <c r="C83" s="1"/>
      <c r="D83" s="124"/>
      <c r="E83" s="124"/>
      <c r="F83" s="1"/>
      <c r="G83" s="1"/>
    </row>
    <row r="84" spans="1:10" ht="17.100000000000001" customHeight="1" x14ac:dyDescent="0.25">
      <c r="A84" s="1"/>
      <c r="B84" s="1"/>
      <c r="C84" s="1"/>
      <c r="D84" s="124"/>
      <c r="E84" s="124"/>
      <c r="F84" s="1"/>
      <c r="G84" s="1"/>
    </row>
    <row r="85" spans="1:10" ht="17.100000000000001" customHeight="1" x14ac:dyDescent="0.25">
      <c r="A85" s="1"/>
      <c r="B85" s="1"/>
      <c r="C85" s="1"/>
      <c r="D85" s="124"/>
      <c r="E85" s="124"/>
      <c r="F85" s="1"/>
      <c r="G85" s="1"/>
    </row>
    <row r="86" spans="1:10" ht="17.100000000000001" customHeight="1" x14ac:dyDescent="0.25">
      <c r="A86" s="1"/>
      <c r="B86" s="1"/>
      <c r="C86" s="1"/>
      <c r="D86" s="124"/>
      <c r="E86" s="124"/>
      <c r="F86" s="1"/>
      <c r="G86" s="1"/>
    </row>
    <row r="87" spans="1:10" ht="17.100000000000001" customHeight="1" x14ac:dyDescent="0.25">
      <c r="A87" s="1"/>
      <c r="B87" s="1"/>
      <c r="C87" s="1"/>
      <c r="D87" s="124"/>
      <c r="E87" s="124"/>
      <c r="F87" s="1"/>
      <c r="G87" s="1"/>
    </row>
    <row r="88" spans="1:10" ht="17.100000000000001" customHeight="1" x14ac:dyDescent="0.25">
      <c r="A88" s="1"/>
      <c r="B88" s="1"/>
      <c r="C88" s="1"/>
      <c r="D88" s="124"/>
      <c r="E88" s="124"/>
      <c r="F88" s="1"/>
      <c r="G88" s="1"/>
    </row>
    <row r="89" spans="1:10" ht="17.100000000000001" customHeight="1" x14ac:dyDescent="0.25">
      <c r="A89" s="1"/>
      <c r="B89" s="1"/>
      <c r="C89" s="1"/>
      <c r="D89" s="124"/>
      <c r="E89" s="124"/>
      <c r="F89" s="1"/>
      <c r="G89" s="1"/>
    </row>
    <row r="90" spans="1:10" ht="17.100000000000001" customHeight="1" x14ac:dyDescent="0.25">
      <c r="A90" s="1"/>
      <c r="B90" s="1"/>
      <c r="C90" s="1"/>
      <c r="D90" s="124"/>
      <c r="E90" s="124"/>
      <c r="F90" s="1"/>
      <c r="G90" s="1"/>
    </row>
    <row r="91" spans="1:10" ht="17.100000000000001" customHeight="1" x14ac:dyDescent="0.25">
      <c r="A91" s="1"/>
      <c r="B91" s="1"/>
      <c r="C91" s="1"/>
      <c r="D91" s="124"/>
      <c r="E91" s="124"/>
      <c r="F91" s="1"/>
      <c r="G91" s="1"/>
    </row>
    <row r="92" spans="1:10" ht="17.100000000000001" customHeight="1" x14ac:dyDescent="0.25">
      <c r="A92" s="1"/>
      <c r="B92" s="1"/>
      <c r="C92" s="1"/>
      <c r="D92" s="124"/>
      <c r="E92" s="124"/>
      <c r="F92" s="1"/>
      <c r="G92" s="1"/>
    </row>
    <row r="93" spans="1:10" ht="17.100000000000001" customHeight="1" x14ac:dyDescent="0.25">
      <c r="A93" s="1"/>
      <c r="B93" s="1"/>
      <c r="C93" s="1"/>
      <c r="D93" s="124"/>
      <c r="E93" s="124"/>
      <c r="F93" s="1"/>
      <c r="G93" s="1"/>
    </row>
    <row r="94" spans="1:10" ht="17.100000000000001" customHeight="1" x14ac:dyDescent="0.25">
      <c r="A94" s="1"/>
      <c r="B94" s="1"/>
      <c r="C94" s="1"/>
      <c r="D94" s="124"/>
      <c r="E94" s="124"/>
      <c r="F94" s="1"/>
      <c r="G94" s="1"/>
    </row>
    <row r="95" spans="1:10" ht="17.100000000000001" customHeight="1" x14ac:dyDescent="0.25">
      <c r="A95" s="1"/>
      <c r="B95" s="1"/>
      <c r="C95" s="1"/>
      <c r="D95" s="124"/>
      <c r="E95" s="124"/>
      <c r="F95" s="1"/>
      <c r="G95" s="1"/>
    </row>
    <row r="96" spans="1:10" ht="17.100000000000001" customHeight="1" x14ac:dyDescent="0.25">
      <c r="A96" s="1"/>
      <c r="B96" s="1"/>
      <c r="C96" s="1"/>
      <c r="D96" s="124"/>
      <c r="E96" s="124"/>
      <c r="F96" s="1"/>
      <c r="G96" s="1"/>
    </row>
    <row r="97" spans="1:7" ht="17.100000000000001" customHeight="1" x14ac:dyDescent="0.25">
      <c r="A97" s="1"/>
      <c r="B97" s="1"/>
      <c r="C97" s="1"/>
      <c r="D97" s="124"/>
      <c r="E97" s="124"/>
      <c r="F97" s="1"/>
      <c r="G97" s="1"/>
    </row>
    <row r="98" spans="1:7" ht="17.100000000000001" customHeight="1" x14ac:dyDescent="0.25">
      <c r="A98" s="1"/>
      <c r="B98" s="1"/>
      <c r="C98" s="1"/>
      <c r="D98" s="124"/>
      <c r="E98" s="124"/>
      <c r="F98" s="1"/>
      <c r="G98" s="1"/>
    </row>
    <row r="99" spans="1:7" ht="17.100000000000001" customHeight="1" x14ac:dyDescent="0.25">
      <c r="A99" s="1"/>
      <c r="B99" s="1"/>
      <c r="C99" s="1"/>
      <c r="D99" s="124"/>
      <c r="E99" s="124"/>
      <c r="F99" s="1"/>
      <c r="G99" s="1"/>
    </row>
    <row r="100" spans="1:7" ht="17.100000000000001" customHeight="1" x14ac:dyDescent="0.25">
      <c r="A100" s="1"/>
      <c r="B100" s="1"/>
      <c r="C100" s="1"/>
      <c r="D100" s="124"/>
      <c r="E100" s="124"/>
      <c r="F100" s="1"/>
      <c r="G100" s="1"/>
    </row>
    <row r="101" spans="1:7" ht="17.100000000000001" customHeight="1" x14ac:dyDescent="0.25">
      <c r="A101" s="1"/>
      <c r="B101" s="1"/>
      <c r="C101" s="1"/>
      <c r="D101" s="124"/>
      <c r="E101" s="124"/>
      <c r="F101" s="1"/>
      <c r="G101" s="1"/>
    </row>
    <row r="102" spans="1:7" ht="17.100000000000001" customHeight="1" x14ac:dyDescent="0.25">
      <c r="A102" s="1"/>
      <c r="B102" s="1"/>
      <c r="C102" s="1"/>
      <c r="D102" s="124"/>
      <c r="E102" s="124"/>
      <c r="F102" s="1"/>
      <c r="G102" s="1"/>
    </row>
    <row r="103" spans="1:7" ht="17.100000000000001" customHeight="1" x14ac:dyDescent="0.25">
      <c r="A103" s="1"/>
      <c r="B103" s="1"/>
      <c r="C103" s="1"/>
      <c r="D103" s="124"/>
      <c r="E103" s="124"/>
      <c r="F103" s="1"/>
      <c r="G103" s="1"/>
    </row>
    <row r="104" spans="1:7" ht="17.100000000000001" customHeight="1" x14ac:dyDescent="0.25">
      <c r="A104" s="1"/>
      <c r="B104" s="1"/>
      <c r="C104" s="1"/>
      <c r="D104" s="124"/>
      <c r="E104" s="124"/>
      <c r="F104" s="1"/>
      <c r="G104" s="1"/>
    </row>
    <row r="105" spans="1:7" ht="17.100000000000001" customHeight="1" x14ac:dyDescent="0.25">
      <c r="A105" s="1"/>
      <c r="B105" s="1"/>
      <c r="C105" s="1"/>
      <c r="D105" s="124"/>
      <c r="E105" s="124"/>
      <c r="F105" s="1"/>
      <c r="G105" s="1"/>
    </row>
    <row r="106" spans="1:7" ht="17.100000000000001" customHeight="1" x14ac:dyDescent="0.25">
      <c r="A106" s="1"/>
      <c r="B106" s="1"/>
      <c r="C106" s="1"/>
      <c r="D106" s="124"/>
      <c r="E106" s="124"/>
      <c r="F106" s="1"/>
      <c r="G106" s="1"/>
    </row>
    <row r="107" spans="1:7" ht="17.100000000000001" customHeight="1" x14ac:dyDescent="0.25">
      <c r="A107" s="1"/>
      <c r="B107" s="1"/>
      <c r="C107" s="1"/>
      <c r="D107" s="124"/>
      <c r="E107" s="124"/>
      <c r="F107" s="1"/>
      <c r="G107" s="1"/>
    </row>
    <row r="108" spans="1:7" ht="17.100000000000001" customHeight="1" x14ac:dyDescent="0.25">
      <c r="A108" s="1"/>
      <c r="B108" s="1"/>
      <c r="C108" s="1"/>
      <c r="D108" s="124"/>
      <c r="E108" s="124"/>
      <c r="F108" s="1"/>
      <c r="G108" s="1"/>
    </row>
    <row r="109" spans="1:7" ht="17.100000000000001" customHeight="1" x14ac:dyDescent="0.25">
      <c r="A109" s="1"/>
      <c r="B109" s="1"/>
      <c r="C109" s="1"/>
      <c r="D109" s="124"/>
      <c r="E109" s="124"/>
      <c r="F109" s="1"/>
      <c r="G109" s="1"/>
    </row>
    <row r="110" spans="1:7" ht="17.100000000000001" customHeight="1" x14ac:dyDescent="0.25">
      <c r="A110" s="1"/>
      <c r="B110" s="1"/>
      <c r="C110" s="1"/>
      <c r="D110" s="124"/>
      <c r="E110" s="124"/>
      <c r="F110" s="1"/>
      <c r="G110" s="1"/>
    </row>
    <row r="111" spans="1:7" ht="17.100000000000001" customHeight="1" x14ac:dyDescent="0.25">
      <c r="A111" s="1"/>
      <c r="B111" s="1"/>
      <c r="C111" s="1"/>
      <c r="D111" s="124"/>
      <c r="E111" s="124"/>
      <c r="F111" s="1"/>
      <c r="G111" s="1"/>
    </row>
    <row r="112" spans="1:7" ht="17.100000000000001" customHeight="1" x14ac:dyDescent="0.25">
      <c r="A112" s="1"/>
      <c r="B112" s="1"/>
      <c r="C112" s="1"/>
      <c r="D112" s="124"/>
      <c r="E112" s="124"/>
      <c r="F112" s="1"/>
      <c r="G112" s="1"/>
    </row>
    <row r="113" spans="1:7" ht="17.100000000000001" customHeight="1" x14ac:dyDescent="0.25">
      <c r="A113" s="1"/>
      <c r="B113" s="1"/>
      <c r="C113" s="1"/>
      <c r="D113" s="124"/>
      <c r="E113" s="124"/>
      <c r="F113" s="1"/>
      <c r="G113" s="1"/>
    </row>
    <row r="114" spans="1:7" ht="17.100000000000001" customHeight="1" x14ac:dyDescent="0.25">
      <c r="A114" s="1"/>
      <c r="B114" s="1"/>
      <c r="C114" s="1"/>
      <c r="D114" s="124"/>
      <c r="E114" s="124"/>
      <c r="F114" s="1"/>
      <c r="G114" s="1"/>
    </row>
    <row r="115" spans="1:7" ht="17.100000000000001" customHeight="1" x14ac:dyDescent="0.25">
      <c r="A115" s="1"/>
      <c r="B115" s="1"/>
      <c r="C115" s="1"/>
      <c r="D115" s="124"/>
      <c r="E115" s="124"/>
      <c r="F115" s="1"/>
      <c r="G115" s="1"/>
    </row>
    <row r="116" spans="1:7" ht="17.100000000000001" customHeight="1" x14ac:dyDescent="0.25">
      <c r="A116" s="1"/>
      <c r="B116" s="1"/>
      <c r="C116" s="1"/>
      <c r="D116" s="124"/>
      <c r="E116" s="124"/>
      <c r="F116" s="1"/>
      <c r="G116" s="1"/>
    </row>
    <row r="117" spans="1:7" ht="17.100000000000001" customHeight="1" x14ac:dyDescent="0.25">
      <c r="A117" s="1"/>
      <c r="B117" s="1"/>
      <c r="C117" s="1"/>
      <c r="D117" s="124"/>
      <c r="E117" s="124"/>
      <c r="F117" s="1"/>
      <c r="G117" s="1"/>
    </row>
    <row r="118" spans="1:7" ht="17.100000000000001" customHeight="1" x14ac:dyDescent="0.25">
      <c r="A118" s="1"/>
      <c r="B118" s="1"/>
      <c r="C118" s="1"/>
      <c r="D118" s="124"/>
      <c r="E118" s="124"/>
      <c r="F118" s="1"/>
      <c r="G118" s="1"/>
    </row>
    <row r="119" spans="1:7" ht="17.100000000000001" customHeight="1" x14ac:dyDescent="0.25">
      <c r="A119" s="1"/>
      <c r="B119" s="1"/>
      <c r="C119" s="1"/>
      <c r="D119" s="124"/>
      <c r="E119" s="124"/>
      <c r="F119" s="1"/>
      <c r="G119" s="1"/>
    </row>
    <row r="120" spans="1:7" ht="17.100000000000001" customHeight="1" x14ac:dyDescent="0.25">
      <c r="A120" s="1"/>
      <c r="B120" s="1"/>
      <c r="C120" s="1"/>
      <c r="D120" s="124"/>
      <c r="E120" s="124"/>
      <c r="F120" s="1"/>
      <c r="G120" s="1"/>
    </row>
    <row r="121" spans="1:7" ht="17.100000000000001" customHeight="1" x14ac:dyDescent="0.25">
      <c r="A121" s="1"/>
      <c r="B121" s="1"/>
      <c r="C121" s="1"/>
      <c r="D121" s="124"/>
      <c r="E121" s="124"/>
      <c r="F121" s="1"/>
      <c r="G121" s="1"/>
    </row>
    <row r="122" spans="1:7" ht="17.100000000000001" customHeight="1" x14ac:dyDescent="0.25">
      <c r="A122" s="1"/>
      <c r="B122" s="1"/>
      <c r="C122" s="1"/>
      <c r="D122" s="124"/>
      <c r="E122" s="124"/>
      <c r="F122" s="1"/>
      <c r="G122" s="1"/>
    </row>
    <row r="123" spans="1:7" ht="17.100000000000001" customHeight="1" x14ac:dyDescent="0.25">
      <c r="A123" s="1"/>
      <c r="B123" s="1"/>
      <c r="C123" s="1"/>
      <c r="D123" s="124"/>
      <c r="E123" s="124"/>
      <c r="F123" s="1"/>
      <c r="G123" s="1"/>
    </row>
    <row r="124" spans="1:7" ht="17.100000000000001" customHeight="1" x14ac:dyDescent="0.25">
      <c r="A124" s="1"/>
      <c r="B124" s="1"/>
      <c r="C124" s="1"/>
      <c r="D124" s="124"/>
      <c r="E124" s="124"/>
      <c r="F124" s="1"/>
      <c r="G124" s="1"/>
    </row>
    <row r="125" spans="1:7" ht="17.100000000000001" customHeight="1" x14ac:dyDescent="0.25">
      <c r="A125" s="1"/>
      <c r="B125" s="1"/>
      <c r="C125" s="1"/>
      <c r="D125" s="124"/>
      <c r="E125" s="124"/>
      <c r="F125" s="1"/>
      <c r="G125" s="1"/>
    </row>
    <row r="126" spans="1:7" ht="17.100000000000001" customHeight="1" x14ac:dyDescent="0.25">
      <c r="A126" s="1"/>
      <c r="B126" s="1"/>
      <c r="C126" s="1"/>
      <c r="D126" s="124"/>
      <c r="E126" s="124"/>
      <c r="F126" s="1"/>
      <c r="G126" s="1"/>
    </row>
    <row r="127" spans="1:7" ht="17.100000000000001" customHeight="1" x14ac:dyDescent="0.25">
      <c r="A127" s="1"/>
      <c r="B127" s="1"/>
      <c r="C127" s="1"/>
      <c r="D127" s="124"/>
      <c r="E127" s="124"/>
      <c r="F127" s="1"/>
      <c r="G127" s="1"/>
    </row>
    <row r="128" spans="1:7" ht="17.100000000000001" customHeight="1" x14ac:dyDescent="0.25">
      <c r="A128" s="1"/>
      <c r="B128" s="1"/>
      <c r="C128" s="1"/>
      <c r="D128" s="124"/>
      <c r="E128" s="124"/>
      <c r="F128" s="1"/>
      <c r="G128" s="1"/>
    </row>
    <row r="129" spans="1:7" ht="17.100000000000001" customHeight="1" x14ac:dyDescent="0.25">
      <c r="A129" s="1"/>
      <c r="B129" s="1"/>
      <c r="C129" s="1"/>
      <c r="D129" s="124"/>
      <c r="E129" s="124"/>
      <c r="F129" s="1"/>
      <c r="G129" s="1"/>
    </row>
    <row r="130" spans="1:7" ht="17.100000000000001" customHeight="1" x14ac:dyDescent="0.25">
      <c r="A130" s="1"/>
      <c r="B130" s="1"/>
      <c r="C130" s="1"/>
      <c r="D130" s="124"/>
      <c r="E130" s="124"/>
      <c r="F130" s="1"/>
      <c r="G130" s="1"/>
    </row>
    <row r="131" spans="1:7" ht="17.100000000000001" customHeight="1" x14ac:dyDescent="0.25">
      <c r="A131" s="1"/>
      <c r="B131" s="1"/>
      <c r="C131" s="1"/>
      <c r="D131" s="124"/>
      <c r="E131" s="124"/>
      <c r="F131" s="1"/>
      <c r="G131" s="1"/>
    </row>
    <row r="132" spans="1:7" ht="17.100000000000001" customHeight="1" x14ac:dyDescent="0.25">
      <c r="A132" s="1"/>
      <c r="B132" s="1"/>
      <c r="C132" s="1"/>
      <c r="D132" s="124"/>
      <c r="E132" s="124"/>
      <c r="F132" s="1"/>
      <c r="G132" s="1"/>
    </row>
    <row r="133" spans="1:7" ht="17.100000000000001" customHeight="1" x14ac:dyDescent="0.25">
      <c r="A133" s="1"/>
      <c r="B133" s="1"/>
      <c r="C133" s="1"/>
      <c r="D133" s="124"/>
      <c r="E133" s="124"/>
      <c r="F133" s="1"/>
      <c r="G133" s="1"/>
    </row>
    <row r="134" spans="1:7" ht="17.100000000000001" customHeight="1" x14ac:dyDescent="0.25">
      <c r="A134" s="1"/>
      <c r="B134" s="1"/>
      <c r="C134" s="1"/>
      <c r="D134" s="124"/>
      <c r="E134" s="124"/>
      <c r="F134" s="1"/>
      <c r="G134" s="1"/>
    </row>
    <row r="135" spans="1:7" ht="17.100000000000001" customHeight="1" x14ac:dyDescent="0.25">
      <c r="A135" s="1"/>
      <c r="B135" s="1"/>
      <c r="C135" s="1"/>
      <c r="D135" s="124"/>
      <c r="E135" s="124"/>
      <c r="F135" s="1"/>
      <c r="G135" s="1"/>
    </row>
    <row r="136" spans="1:7" ht="17.100000000000001" customHeight="1" x14ac:dyDescent="0.25">
      <c r="A136" s="1"/>
      <c r="B136" s="1"/>
      <c r="C136" s="1"/>
      <c r="D136" s="124"/>
      <c r="E136" s="124"/>
      <c r="F136" s="1"/>
      <c r="G136" s="1"/>
    </row>
    <row r="137" spans="1:7" ht="17.100000000000001" customHeight="1" x14ac:dyDescent="0.25">
      <c r="A137" s="1"/>
      <c r="B137" s="1"/>
      <c r="C137" s="1"/>
      <c r="D137" s="124"/>
      <c r="E137" s="124"/>
      <c r="F137" s="1"/>
      <c r="G137" s="1"/>
    </row>
    <row r="138" spans="1:7" ht="17.100000000000001" customHeight="1" x14ac:dyDescent="0.25">
      <c r="A138" s="1"/>
      <c r="B138" s="1"/>
      <c r="C138" s="1"/>
      <c r="D138" s="124"/>
      <c r="E138" s="124"/>
      <c r="F138" s="1"/>
      <c r="G138" s="1"/>
    </row>
  </sheetData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38"/>
  <sheetViews>
    <sheetView zoomScaleNormal="100" workbookViewId="0">
      <selection activeCell="B5" sqref="B5"/>
    </sheetView>
  </sheetViews>
  <sheetFormatPr defaultRowHeight="17.100000000000001" customHeight="1" x14ac:dyDescent="0.25"/>
  <cols>
    <col min="1" max="1" width="9.140625" style="54"/>
    <col min="2" max="2" width="9.140625" style="10"/>
    <col min="3" max="3" width="58.5703125" style="2" customWidth="1"/>
    <col min="4" max="4" width="9.140625" style="4"/>
    <col min="5" max="5" width="9.140625" style="3"/>
    <col min="6" max="6" width="9.140625" style="6"/>
    <col min="7" max="7" width="12.7109375" style="6" customWidth="1"/>
    <col min="8" max="8" width="9.140625" style="1"/>
    <col min="9" max="10" width="20.42578125" style="1" customWidth="1"/>
    <col min="11" max="11" width="10.140625" style="1" bestFit="1" customWidth="1"/>
    <col min="12" max="13" width="9.140625" style="1"/>
    <col min="14" max="14" width="10.140625" style="1" bestFit="1" customWidth="1"/>
    <col min="15" max="16384" width="9.140625" style="1"/>
  </cols>
  <sheetData>
    <row r="6" spans="1:14" ht="17.100000000000001" customHeight="1" x14ac:dyDescent="0.25">
      <c r="I6" s="1" t="s">
        <v>32</v>
      </c>
      <c r="J6" s="1" t="s">
        <v>149</v>
      </c>
    </row>
    <row r="7" spans="1:14" ht="17.100000000000001" customHeight="1" thickBot="1" x14ac:dyDescent="0.3">
      <c r="N7" s="5"/>
    </row>
    <row r="8" spans="1:14" s="8" customFormat="1" ht="17.100000000000001" customHeight="1" thickBot="1" x14ac:dyDescent="0.3">
      <c r="A8" s="55">
        <v>1</v>
      </c>
      <c r="B8" s="48"/>
      <c r="C8" s="49" t="s">
        <v>0</v>
      </c>
      <c r="D8" s="50"/>
      <c r="E8" s="51"/>
      <c r="F8" s="52"/>
      <c r="G8" s="77">
        <f>SUM(G9:G33)</f>
        <v>979342</v>
      </c>
      <c r="H8" s="78"/>
      <c r="I8" s="78"/>
      <c r="J8" s="79"/>
    </row>
    <row r="9" spans="1:14" ht="16.5" customHeight="1" x14ac:dyDescent="0.25">
      <c r="A9" s="56" t="s">
        <v>50</v>
      </c>
      <c r="B9" s="46"/>
      <c r="C9" s="42" t="s">
        <v>159</v>
      </c>
      <c r="D9" s="43">
        <f>15*4.5*2+6*4.5</f>
        <v>162</v>
      </c>
      <c r="E9" s="44" t="s">
        <v>1</v>
      </c>
      <c r="F9" s="45">
        <v>750</v>
      </c>
      <c r="G9" s="45">
        <f>D9*F9</f>
        <v>121500</v>
      </c>
      <c r="H9" s="73"/>
      <c r="I9" s="73" t="s">
        <v>34</v>
      </c>
      <c r="J9" s="47"/>
    </row>
    <row r="10" spans="1:14" ht="32.1" customHeight="1" x14ac:dyDescent="0.25">
      <c r="A10" s="57" t="s">
        <v>51</v>
      </c>
      <c r="B10" s="16" t="s">
        <v>78</v>
      </c>
      <c r="C10" s="12" t="s">
        <v>41</v>
      </c>
      <c r="D10" s="13">
        <v>1</v>
      </c>
      <c r="E10" s="14" t="s">
        <v>2</v>
      </c>
      <c r="F10" s="15">
        <v>15000</v>
      </c>
      <c r="G10" s="15">
        <f t="shared" ref="G10:G17" si="0">D10*F10</f>
        <v>15000</v>
      </c>
      <c r="H10" s="70"/>
      <c r="I10" s="70" t="s">
        <v>35</v>
      </c>
      <c r="J10" s="34"/>
    </row>
    <row r="11" spans="1:14" ht="32.1" customHeight="1" x14ac:dyDescent="0.25">
      <c r="A11" s="57" t="s">
        <v>52</v>
      </c>
      <c r="B11" s="16" t="s">
        <v>79</v>
      </c>
      <c r="C11" s="12" t="s">
        <v>42</v>
      </c>
      <c r="D11" s="13">
        <f>2.5*2.1*2</f>
        <v>10.5</v>
      </c>
      <c r="E11" s="14" t="s">
        <v>1</v>
      </c>
      <c r="F11" s="15">
        <v>4500</v>
      </c>
      <c r="G11" s="15">
        <f t="shared" si="0"/>
        <v>47250</v>
      </c>
      <c r="H11" s="70"/>
      <c r="I11" s="70" t="s">
        <v>33</v>
      </c>
      <c r="J11" s="34"/>
    </row>
    <row r="12" spans="1:14" ht="32.1" customHeight="1" x14ac:dyDescent="0.25">
      <c r="A12" s="57" t="s">
        <v>53</v>
      </c>
      <c r="B12" s="16" t="s">
        <v>80</v>
      </c>
      <c r="C12" s="12" t="s">
        <v>43</v>
      </c>
      <c r="D12" s="13">
        <f>0.6*2.1</f>
        <v>1.26</v>
      </c>
      <c r="E12" s="14" t="s">
        <v>1</v>
      </c>
      <c r="F12" s="15">
        <v>4500</v>
      </c>
      <c r="G12" s="15">
        <f t="shared" si="0"/>
        <v>5670</v>
      </c>
      <c r="H12" s="70"/>
      <c r="I12" s="70" t="s">
        <v>33</v>
      </c>
      <c r="J12" s="34"/>
    </row>
    <row r="13" spans="1:14" ht="32.1" customHeight="1" x14ac:dyDescent="0.25">
      <c r="A13" s="57" t="s">
        <v>54</v>
      </c>
      <c r="B13" s="16" t="s">
        <v>81</v>
      </c>
      <c r="C13" s="12" t="s">
        <v>44</v>
      </c>
      <c r="D13" s="13">
        <f>4.2*1.5</f>
        <v>6.3000000000000007</v>
      </c>
      <c r="E13" s="14" t="s">
        <v>1</v>
      </c>
      <c r="F13" s="15">
        <v>4500</v>
      </c>
      <c r="G13" s="15">
        <f t="shared" si="0"/>
        <v>28350.000000000004</v>
      </c>
      <c r="H13" s="70"/>
      <c r="I13" s="70" t="s">
        <v>33</v>
      </c>
      <c r="J13" s="34"/>
    </row>
    <row r="14" spans="1:14" ht="32.1" customHeight="1" x14ac:dyDescent="0.25">
      <c r="A14" s="57" t="s">
        <v>55</v>
      </c>
      <c r="B14" s="16" t="s">
        <v>83</v>
      </c>
      <c r="C14" s="12" t="s">
        <v>82</v>
      </c>
      <c r="D14" s="13">
        <v>2</v>
      </c>
      <c r="E14" s="14" t="s">
        <v>2</v>
      </c>
      <c r="F14" s="15">
        <v>7500</v>
      </c>
      <c r="G14" s="15">
        <f t="shared" si="0"/>
        <v>15000</v>
      </c>
      <c r="H14" s="70"/>
      <c r="I14" s="70" t="s">
        <v>35</v>
      </c>
      <c r="J14" s="34" t="s">
        <v>74</v>
      </c>
    </row>
    <row r="15" spans="1:14" ht="32.1" customHeight="1" x14ac:dyDescent="0.25">
      <c r="A15" s="57" t="s">
        <v>56</v>
      </c>
      <c r="B15" s="17" t="s">
        <v>84</v>
      </c>
      <c r="C15" s="12" t="s">
        <v>40</v>
      </c>
      <c r="D15" s="13">
        <v>16</v>
      </c>
      <c r="E15" s="14" t="s">
        <v>1</v>
      </c>
      <c r="F15" s="15">
        <v>4500</v>
      </c>
      <c r="G15" s="15">
        <f t="shared" si="0"/>
        <v>72000</v>
      </c>
      <c r="H15" s="70"/>
      <c r="I15" s="70" t="s">
        <v>33</v>
      </c>
      <c r="J15" s="34"/>
    </row>
    <row r="16" spans="1:14" ht="17.100000000000001" customHeight="1" x14ac:dyDescent="0.25">
      <c r="A16" s="57" t="s">
        <v>57</v>
      </c>
      <c r="B16" s="17" t="s">
        <v>85</v>
      </c>
      <c r="C16" s="12" t="s">
        <v>45</v>
      </c>
      <c r="D16" s="13">
        <v>3</v>
      </c>
      <c r="E16" s="14" t="s">
        <v>2</v>
      </c>
      <c r="F16" s="15">
        <v>6500</v>
      </c>
      <c r="G16" s="15">
        <f t="shared" si="0"/>
        <v>19500</v>
      </c>
      <c r="H16" s="70"/>
      <c r="I16" s="70" t="s">
        <v>33</v>
      </c>
      <c r="J16" s="34"/>
    </row>
    <row r="17" spans="1:10" ht="32.1" customHeight="1" x14ac:dyDescent="0.25">
      <c r="A17" s="57" t="s">
        <v>58</v>
      </c>
      <c r="B17" s="17" t="s">
        <v>86</v>
      </c>
      <c r="C17" s="12" t="s">
        <v>155</v>
      </c>
      <c r="D17" s="13">
        <v>1</v>
      </c>
      <c r="E17" s="14" t="s">
        <v>2</v>
      </c>
      <c r="F17" s="15">
        <v>17500</v>
      </c>
      <c r="G17" s="15">
        <f t="shared" si="0"/>
        <v>17500</v>
      </c>
      <c r="H17" s="70"/>
      <c r="I17" s="70" t="s">
        <v>35</v>
      </c>
      <c r="J17" s="34"/>
    </row>
    <row r="18" spans="1:10" ht="29.25" customHeight="1" x14ac:dyDescent="0.25">
      <c r="A18" s="57" t="s">
        <v>59</v>
      </c>
      <c r="B18" s="17" t="s">
        <v>87</v>
      </c>
      <c r="C18" s="12" t="s">
        <v>164</v>
      </c>
      <c r="D18" s="13">
        <v>1</v>
      </c>
      <c r="E18" s="14" t="s">
        <v>2</v>
      </c>
      <c r="F18" s="15">
        <v>12000</v>
      </c>
      <c r="G18" s="15">
        <f>D18*F18</f>
        <v>12000</v>
      </c>
      <c r="H18" s="70"/>
      <c r="I18" s="70" t="s">
        <v>35</v>
      </c>
      <c r="J18" s="34"/>
    </row>
    <row r="19" spans="1:10" ht="32.1" customHeight="1" x14ac:dyDescent="0.25">
      <c r="A19" s="57" t="s">
        <v>60</v>
      </c>
      <c r="B19" s="17" t="s">
        <v>88</v>
      </c>
      <c r="C19" s="12" t="s">
        <v>163</v>
      </c>
      <c r="D19" s="13">
        <v>1</v>
      </c>
      <c r="E19" s="14" t="s">
        <v>2</v>
      </c>
      <c r="F19" s="15">
        <v>10000</v>
      </c>
      <c r="G19" s="15">
        <f t="shared" ref="G19:G33" si="1">D19*F19</f>
        <v>10000</v>
      </c>
      <c r="H19" s="70"/>
      <c r="I19" s="70" t="s">
        <v>35</v>
      </c>
      <c r="J19" s="34"/>
    </row>
    <row r="20" spans="1:10" ht="17.100000000000001" customHeight="1" x14ac:dyDescent="0.25">
      <c r="A20" s="57" t="s">
        <v>61</v>
      </c>
      <c r="B20" s="17" t="s">
        <v>89</v>
      </c>
      <c r="C20" s="12" t="s">
        <v>46</v>
      </c>
      <c r="D20" s="13">
        <v>1</v>
      </c>
      <c r="E20" s="14" t="s">
        <v>2</v>
      </c>
      <c r="F20" s="15">
        <v>7500</v>
      </c>
      <c r="G20" s="15">
        <f t="shared" si="1"/>
        <v>7500</v>
      </c>
      <c r="H20" s="70"/>
      <c r="I20" s="70" t="s">
        <v>35</v>
      </c>
      <c r="J20" s="34"/>
    </row>
    <row r="21" spans="1:10" ht="49.5" customHeight="1" x14ac:dyDescent="0.25">
      <c r="A21" s="57" t="s">
        <v>62</v>
      </c>
      <c r="B21" s="17" t="s">
        <v>90</v>
      </c>
      <c r="C21" s="12" t="s">
        <v>47</v>
      </c>
      <c r="D21" s="13">
        <v>11</v>
      </c>
      <c r="E21" s="14" t="s">
        <v>148</v>
      </c>
      <c r="F21" s="15">
        <v>5500</v>
      </c>
      <c r="G21" s="15">
        <f t="shared" si="1"/>
        <v>60500</v>
      </c>
      <c r="H21" s="70"/>
      <c r="I21" s="70" t="s">
        <v>35</v>
      </c>
      <c r="J21" s="34"/>
    </row>
    <row r="22" spans="1:10" ht="32.1" customHeight="1" x14ac:dyDescent="0.25">
      <c r="A22" s="57" t="s">
        <v>63</v>
      </c>
      <c r="B22" s="17" t="s">
        <v>91</v>
      </c>
      <c r="C22" s="12" t="s">
        <v>48</v>
      </c>
      <c r="D22" s="13">
        <v>1</v>
      </c>
      <c r="E22" s="14" t="s">
        <v>2</v>
      </c>
      <c r="F22" s="15">
        <v>7500</v>
      </c>
      <c r="G22" s="15">
        <f t="shared" si="1"/>
        <v>7500</v>
      </c>
      <c r="H22" s="70"/>
      <c r="I22" s="70" t="s">
        <v>35</v>
      </c>
      <c r="J22" s="34"/>
    </row>
    <row r="23" spans="1:10" ht="32.1" customHeight="1" x14ac:dyDescent="0.25">
      <c r="A23" s="57" t="s">
        <v>64</v>
      </c>
      <c r="B23" s="17" t="s">
        <v>92</v>
      </c>
      <c r="C23" s="12" t="s">
        <v>150</v>
      </c>
      <c r="D23" s="13">
        <v>1</v>
      </c>
      <c r="E23" s="14" t="s">
        <v>2</v>
      </c>
      <c r="F23" s="15">
        <v>2500</v>
      </c>
      <c r="G23" s="15">
        <f t="shared" si="1"/>
        <v>2500</v>
      </c>
      <c r="H23" s="70"/>
      <c r="I23" s="70" t="s">
        <v>34</v>
      </c>
      <c r="J23" s="34"/>
    </row>
    <row r="24" spans="1:10" ht="32.1" customHeight="1" x14ac:dyDescent="0.25">
      <c r="A24" s="57" t="s">
        <v>65</v>
      </c>
      <c r="B24" s="17" t="s">
        <v>93</v>
      </c>
      <c r="C24" s="12" t="s">
        <v>49</v>
      </c>
      <c r="D24" s="13">
        <v>1</v>
      </c>
      <c r="E24" s="14" t="s">
        <v>2</v>
      </c>
      <c r="F24" s="15">
        <v>15000</v>
      </c>
      <c r="G24" s="15">
        <f t="shared" si="1"/>
        <v>15000</v>
      </c>
      <c r="H24" s="70"/>
      <c r="I24" s="70" t="s">
        <v>34</v>
      </c>
      <c r="J24" s="34"/>
    </row>
    <row r="25" spans="1:10" ht="17.100000000000001" customHeight="1" x14ac:dyDescent="0.25">
      <c r="A25" s="57" t="s">
        <v>68</v>
      </c>
      <c r="B25" s="17" t="s">
        <v>94</v>
      </c>
      <c r="C25" s="12" t="s">
        <v>66</v>
      </c>
      <c r="D25" s="13">
        <f>17.2*4.3</f>
        <v>73.959999999999994</v>
      </c>
      <c r="E25" s="14" t="s">
        <v>1</v>
      </c>
      <c r="F25" s="15">
        <v>1100</v>
      </c>
      <c r="G25" s="15">
        <f t="shared" si="1"/>
        <v>81356</v>
      </c>
      <c r="H25" s="70"/>
      <c r="I25" s="70" t="s">
        <v>34</v>
      </c>
      <c r="J25" s="34"/>
    </row>
    <row r="26" spans="1:10" ht="17.100000000000001" customHeight="1" x14ac:dyDescent="0.25">
      <c r="A26" s="57" t="s">
        <v>69</v>
      </c>
      <c r="B26" s="16" t="s">
        <v>95</v>
      </c>
      <c r="C26" s="12" t="s">
        <v>75</v>
      </c>
      <c r="D26" s="13">
        <v>47</v>
      </c>
      <c r="E26" s="14" t="s">
        <v>1</v>
      </c>
      <c r="F26" s="15">
        <v>850</v>
      </c>
      <c r="G26" s="15">
        <f t="shared" si="1"/>
        <v>39950</v>
      </c>
      <c r="H26" s="70"/>
      <c r="I26" s="70" t="s">
        <v>34</v>
      </c>
      <c r="J26" s="34"/>
    </row>
    <row r="27" spans="1:10" ht="32.1" customHeight="1" x14ac:dyDescent="0.25">
      <c r="A27" s="57" t="s">
        <v>70</v>
      </c>
      <c r="B27" s="16" t="s">
        <v>96</v>
      </c>
      <c r="C27" s="12" t="s">
        <v>158</v>
      </c>
      <c r="D27" s="13">
        <f>5.7*4.3</f>
        <v>24.509999999999998</v>
      </c>
      <c r="E27" s="14" t="s">
        <v>1</v>
      </c>
      <c r="F27" s="15">
        <v>950</v>
      </c>
      <c r="G27" s="15">
        <f t="shared" si="1"/>
        <v>23284.499999999996</v>
      </c>
      <c r="H27" s="70"/>
      <c r="I27" s="70" t="s">
        <v>34</v>
      </c>
      <c r="J27" s="34"/>
    </row>
    <row r="28" spans="1:10" ht="48" customHeight="1" x14ac:dyDescent="0.25">
      <c r="A28" s="57" t="s">
        <v>71</v>
      </c>
      <c r="B28" s="11" t="s">
        <v>97</v>
      </c>
      <c r="C28" s="12" t="s">
        <v>157</v>
      </c>
      <c r="D28" s="114">
        <f>5.5*4.3+(2.25+1.45)*2.4</f>
        <v>32.53</v>
      </c>
      <c r="E28" s="70" t="s">
        <v>1</v>
      </c>
      <c r="F28" s="115">
        <v>1050</v>
      </c>
      <c r="G28" s="115">
        <f t="shared" si="1"/>
        <v>34156.5</v>
      </c>
      <c r="H28" s="70"/>
      <c r="I28" s="70" t="s">
        <v>34</v>
      </c>
      <c r="J28" s="116" t="s">
        <v>160</v>
      </c>
    </row>
    <row r="29" spans="1:10" ht="17.100000000000001" customHeight="1" x14ac:dyDescent="0.25">
      <c r="A29" s="57" t="s">
        <v>72</v>
      </c>
      <c r="B29" s="11" t="s">
        <v>98</v>
      </c>
      <c r="C29" s="12" t="s">
        <v>165</v>
      </c>
      <c r="D29" s="13">
        <f>16.5+4.3*2.1+60</f>
        <v>85.53</v>
      </c>
      <c r="E29" s="14" t="s">
        <v>1</v>
      </c>
      <c r="F29" s="15">
        <v>2500</v>
      </c>
      <c r="G29" s="15">
        <f t="shared" si="1"/>
        <v>213825</v>
      </c>
      <c r="H29" s="70"/>
      <c r="I29" s="70" t="s">
        <v>34</v>
      </c>
      <c r="J29" s="34"/>
    </row>
    <row r="30" spans="1:10" ht="17.100000000000001" customHeight="1" x14ac:dyDescent="0.25">
      <c r="A30" s="57" t="s">
        <v>73</v>
      </c>
      <c r="B30" s="63"/>
      <c r="C30" s="64" t="s">
        <v>3</v>
      </c>
      <c r="D30" s="65">
        <v>1</v>
      </c>
      <c r="E30" s="66" t="s">
        <v>2</v>
      </c>
      <c r="F30" s="67">
        <v>35000</v>
      </c>
      <c r="G30" s="15">
        <f t="shared" si="1"/>
        <v>35000</v>
      </c>
      <c r="H30" s="80"/>
      <c r="I30" s="70" t="s">
        <v>34</v>
      </c>
      <c r="J30" s="68"/>
    </row>
    <row r="31" spans="1:10" ht="17.100000000000001" customHeight="1" x14ac:dyDescent="0.25">
      <c r="A31" s="57" t="s">
        <v>76</v>
      </c>
      <c r="B31" s="63"/>
      <c r="C31" s="64" t="s">
        <v>4</v>
      </c>
      <c r="D31" s="65">
        <v>1</v>
      </c>
      <c r="E31" s="66" t="s">
        <v>2</v>
      </c>
      <c r="F31" s="67">
        <v>15000</v>
      </c>
      <c r="G31" s="15">
        <f t="shared" si="1"/>
        <v>15000</v>
      </c>
      <c r="H31" s="80"/>
      <c r="I31" s="70" t="s">
        <v>34</v>
      </c>
      <c r="J31" s="68"/>
    </row>
    <row r="32" spans="1:10" ht="17.100000000000001" customHeight="1" x14ac:dyDescent="0.25">
      <c r="A32" s="57" t="s">
        <v>146</v>
      </c>
      <c r="B32" s="63"/>
      <c r="C32" s="64" t="s">
        <v>77</v>
      </c>
      <c r="D32" s="65">
        <v>1</v>
      </c>
      <c r="E32" s="66" t="s">
        <v>2</v>
      </c>
      <c r="F32" s="67">
        <v>65000</v>
      </c>
      <c r="G32" s="15">
        <f t="shared" si="1"/>
        <v>65000</v>
      </c>
      <c r="H32" s="80"/>
      <c r="I32" s="80" t="s">
        <v>34</v>
      </c>
      <c r="J32" s="68"/>
    </row>
    <row r="33" spans="1:10" ht="17.100000000000001" customHeight="1" thickBot="1" x14ac:dyDescent="0.3">
      <c r="A33" s="61" t="s">
        <v>147</v>
      </c>
      <c r="B33" s="35"/>
      <c r="C33" s="36" t="s">
        <v>67</v>
      </c>
      <c r="D33" s="37">
        <v>1</v>
      </c>
      <c r="E33" s="38" t="s">
        <v>2</v>
      </c>
      <c r="F33" s="39">
        <v>15000</v>
      </c>
      <c r="G33" s="39">
        <f t="shared" si="1"/>
        <v>15000</v>
      </c>
      <c r="H33" s="76"/>
      <c r="I33" s="76" t="s">
        <v>34</v>
      </c>
      <c r="J33" s="40"/>
    </row>
    <row r="34" spans="1:10" ht="15.75" thickBot="1" x14ac:dyDescent="0.3">
      <c r="A34" s="81"/>
      <c r="B34" s="82"/>
      <c r="C34" s="83"/>
      <c r="D34" s="84"/>
      <c r="E34" s="85"/>
      <c r="F34" s="86"/>
      <c r="G34" s="87"/>
      <c r="H34" s="88"/>
      <c r="I34" s="88"/>
      <c r="J34" s="88"/>
    </row>
    <row r="35" spans="1:10" s="8" customFormat="1" ht="17.25" thickBot="1" x14ac:dyDescent="0.3">
      <c r="A35" s="55">
        <v>2</v>
      </c>
      <c r="B35" s="48"/>
      <c r="C35" s="49" t="s">
        <v>14</v>
      </c>
      <c r="D35" s="50"/>
      <c r="E35" s="51"/>
      <c r="F35" s="52"/>
      <c r="G35" s="77">
        <f>SUM(G37:G46)</f>
        <v>103400</v>
      </c>
      <c r="H35" s="78"/>
      <c r="I35" s="78"/>
      <c r="J35" s="79"/>
    </row>
    <row r="36" spans="1:10" s="9" customFormat="1" ht="14.25" customHeight="1" x14ac:dyDescent="0.25">
      <c r="A36" s="95"/>
      <c r="B36" s="46"/>
      <c r="C36" s="89" t="s">
        <v>6</v>
      </c>
      <c r="D36" s="90"/>
      <c r="E36" s="91"/>
      <c r="F36" s="92"/>
      <c r="G36" s="93"/>
      <c r="H36" s="94"/>
      <c r="I36" s="94"/>
      <c r="J36" s="96"/>
    </row>
    <row r="37" spans="1:10" ht="28.5" x14ac:dyDescent="0.25">
      <c r="A37" s="57" t="s">
        <v>102</v>
      </c>
      <c r="B37" s="11" t="s">
        <v>15</v>
      </c>
      <c r="C37" s="12" t="s">
        <v>151</v>
      </c>
      <c r="D37" s="13">
        <v>2</v>
      </c>
      <c r="E37" s="14" t="s">
        <v>2</v>
      </c>
      <c r="F37" s="15">
        <v>5000</v>
      </c>
      <c r="G37" s="15">
        <f>D37*F37</f>
        <v>10000</v>
      </c>
      <c r="H37" s="70"/>
      <c r="I37" s="70" t="s">
        <v>34</v>
      </c>
      <c r="J37" s="97" t="s">
        <v>99</v>
      </c>
    </row>
    <row r="38" spans="1:10" ht="28.5" x14ac:dyDescent="0.25">
      <c r="A38" s="59" t="s">
        <v>103</v>
      </c>
      <c r="B38" s="16" t="s">
        <v>16</v>
      </c>
      <c r="C38" s="20" t="s">
        <v>100</v>
      </c>
      <c r="D38" s="21">
        <v>2</v>
      </c>
      <c r="E38" s="22" t="s">
        <v>2</v>
      </c>
      <c r="F38" s="23">
        <v>2500</v>
      </c>
      <c r="G38" s="23">
        <f t="shared" ref="G38:G46" si="2">D38*F38</f>
        <v>5000</v>
      </c>
      <c r="H38" s="70"/>
      <c r="I38" s="70" t="s">
        <v>34</v>
      </c>
      <c r="J38" s="97"/>
    </row>
    <row r="39" spans="1:10" ht="28.5" x14ac:dyDescent="0.25">
      <c r="A39" s="59" t="s">
        <v>104</v>
      </c>
      <c r="B39" s="16" t="s">
        <v>17</v>
      </c>
      <c r="C39" s="20" t="s">
        <v>101</v>
      </c>
      <c r="D39" s="21">
        <v>2</v>
      </c>
      <c r="E39" s="22" t="s">
        <v>2</v>
      </c>
      <c r="F39" s="23">
        <v>2500</v>
      </c>
      <c r="G39" s="23">
        <f t="shared" si="2"/>
        <v>5000</v>
      </c>
      <c r="H39" s="70"/>
      <c r="I39" s="70" t="s">
        <v>34</v>
      </c>
      <c r="J39" s="97"/>
    </row>
    <row r="40" spans="1:10" ht="28.5" x14ac:dyDescent="0.25">
      <c r="A40" s="59" t="s">
        <v>109</v>
      </c>
      <c r="B40" s="16" t="s">
        <v>18</v>
      </c>
      <c r="C40" s="20" t="s">
        <v>105</v>
      </c>
      <c r="D40" s="21">
        <v>16</v>
      </c>
      <c r="E40" s="22" t="s">
        <v>2</v>
      </c>
      <c r="F40" s="23">
        <v>2500</v>
      </c>
      <c r="G40" s="15">
        <f t="shared" si="2"/>
        <v>40000</v>
      </c>
      <c r="H40" s="70"/>
      <c r="I40" s="70" t="s">
        <v>34</v>
      </c>
      <c r="J40" s="97"/>
    </row>
    <row r="41" spans="1:10" ht="28.5" x14ac:dyDescent="0.25">
      <c r="A41" s="59" t="s">
        <v>110</v>
      </c>
      <c r="B41" s="16" t="s">
        <v>106</v>
      </c>
      <c r="C41" s="20" t="s">
        <v>107</v>
      </c>
      <c r="D41" s="21">
        <v>1</v>
      </c>
      <c r="E41" s="22" t="s">
        <v>2</v>
      </c>
      <c r="F41" s="23">
        <v>2500</v>
      </c>
      <c r="G41" s="23">
        <f t="shared" si="2"/>
        <v>2500</v>
      </c>
      <c r="H41" s="70"/>
      <c r="I41" s="70" t="s">
        <v>34</v>
      </c>
      <c r="J41" s="97"/>
    </row>
    <row r="42" spans="1:10" ht="28.5" x14ac:dyDescent="0.25">
      <c r="A42" s="59" t="s">
        <v>111</v>
      </c>
      <c r="B42" s="16" t="s">
        <v>115</v>
      </c>
      <c r="C42" s="20" t="s">
        <v>108</v>
      </c>
      <c r="D42" s="21">
        <v>6</v>
      </c>
      <c r="E42" s="22" t="s">
        <v>2</v>
      </c>
      <c r="F42" s="23">
        <v>5000</v>
      </c>
      <c r="G42" s="23">
        <f t="shared" si="2"/>
        <v>30000</v>
      </c>
      <c r="H42" s="70"/>
      <c r="I42" s="70" t="s">
        <v>34</v>
      </c>
      <c r="J42" s="97"/>
    </row>
    <row r="43" spans="1:10" ht="28.5" x14ac:dyDescent="0.25">
      <c r="A43" s="59" t="s">
        <v>112</v>
      </c>
      <c r="B43" s="16" t="s">
        <v>116</v>
      </c>
      <c r="C43" s="20" t="s">
        <v>179</v>
      </c>
      <c r="D43" s="21">
        <v>1</v>
      </c>
      <c r="E43" s="22" t="s">
        <v>2</v>
      </c>
      <c r="F43" s="23">
        <v>1500</v>
      </c>
      <c r="G43" s="15">
        <f t="shared" si="2"/>
        <v>1500</v>
      </c>
      <c r="H43" s="70"/>
      <c r="I43" s="70" t="s">
        <v>35</v>
      </c>
      <c r="J43" s="97" t="s">
        <v>99</v>
      </c>
    </row>
    <row r="44" spans="1:10" ht="28.5" x14ac:dyDescent="0.25">
      <c r="A44" s="59" t="s">
        <v>113</v>
      </c>
      <c r="B44" s="16" t="s">
        <v>117</v>
      </c>
      <c r="C44" s="20" t="s">
        <v>178</v>
      </c>
      <c r="D44" s="21">
        <v>3</v>
      </c>
      <c r="E44" s="22" t="s">
        <v>2</v>
      </c>
      <c r="F44" s="23">
        <v>1500</v>
      </c>
      <c r="G44" s="23">
        <f t="shared" ref="G44" si="3">D44*F44</f>
        <v>4500</v>
      </c>
      <c r="H44" s="70"/>
      <c r="I44" s="70" t="s">
        <v>35</v>
      </c>
      <c r="J44" s="97" t="s">
        <v>99</v>
      </c>
    </row>
    <row r="45" spans="1:10" ht="14.25" x14ac:dyDescent="0.25">
      <c r="A45" s="59" t="s">
        <v>114</v>
      </c>
      <c r="B45" s="16" t="s">
        <v>118</v>
      </c>
      <c r="C45" s="20" t="s">
        <v>156</v>
      </c>
      <c r="D45" s="21">
        <v>1</v>
      </c>
      <c r="E45" s="22" t="s">
        <v>2</v>
      </c>
      <c r="F45" s="23">
        <v>3500</v>
      </c>
      <c r="G45" s="23">
        <f t="shared" si="2"/>
        <v>3500</v>
      </c>
      <c r="H45" s="70"/>
      <c r="I45" s="70" t="s">
        <v>35</v>
      </c>
      <c r="J45" s="97"/>
    </row>
    <row r="46" spans="1:10" ht="15" thickBot="1" x14ac:dyDescent="0.3">
      <c r="A46" s="60" t="s">
        <v>162</v>
      </c>
      <c r="B46" s="29" t="s">
        <v>161</v>
      </c>
      <c r="C46" s="30" t="s">
        <v>177</v>
      </c>
      <c r="D46" s="31">
        <v>4</v>
      </c>
      <c r="E46" s="32" t="s">
        <v>2</v>
      </c>
      <c r="F46" s="33">
        <v>350</v>
      </c>
      <c r="G46" s="33">
        <f t="shared" si="2"/>
        <v>1400</v>
      </c>
      <c r="H46" s="76"/>
      <c r="I46" s="76" t="s">
        <v>34</v>
      </c>
      <c r="J46" s="98"/>
    </row>
    <row r="47" spans="1:10" ht="17.100000000000001" customHeight="1" thickBot="1" x14ac:dyDescent="0.3">
      <c r="A47" s="81"/>
      <c r="B47" s="82"/>
      <c r="C47" s="83"/>
      <c r="D47" s="84"/>
      <c r="E47" s="85"/>
      <c r="F47" s="86"/>
      <c r="G47" s="86"/>
      <c r="H47" s="88"/>
      <c r="I47" s="88"/>
      <c r="J47" s="88"/>
    </row>
    <row r="48" spans="1:10" s="8" customFormat="1" ht="17.25" thickBot="1" x14ac:dyDescent="0.3">
      <c r="A48" s="55">
        <v>3</v>
      </c>
      <c r="B48" s="48"/>
      <c r="C48" s="49" t="s">
        <v>8</v>
      </c>
      <c r="D48" s="50"/>
      <c r="E48" s="51"/>
      <c r="F48" s="52"/>
      <c r="G48" s="77">
        <f>SUM(G49:G53)</f>
        <v>346000</v>
      </c>
      <c r="H48" s="78"/>
      <c r="I48" s="78"/>
      <c r="J48" s="79"/>
    </row>
    <row r="49" spans="1:10" ht="42.75" x14ac:dyDescent="0.25">
      <c r="A49" s="56" t="s">
        <v>129</v>
      </c>
      <c r="B49" s="41" t="s">
        <v>9</v>
      </c>
      <c r="C49" s="42" t="s">
        <v>119</v>
      </c>
      <c r="D49" s="43">
        <v>1</v>
      </c>
      <c r="E49" s="44" t="s">
        <v>2</v>
      </c>
      <c r="F49" s="45">
        <v>160000</v>
      </c>
      <c r="G49" s="45">
        <f>D49*F49</f>
        <v>160000</v>
      </c>
      <c r="H49" s="73"/>
      <c r="I49" s="73" t="s">
        <v>33</v>
      </c>
      <c r="J49" s="99"/>
    </row>
    <row r="50" spans="1:10" ht="57" x14ac:dyDescent="0.25">
      <c r="A50" s="56" t="s">
        <v>130</v>
      </c>
      <c r="B50" s="11" t="s">
        <v>10</v>
      </c>
      <c r="C50" s="12" t="s">
        <v>167</v>
      </c>
      <c r="D50" s="13">
        <v>1</v>
      </c>
      <c r="E50" s="14" t="s">
        <v>2</v>
      </c>
      <c r="F50" s="15">
        <v>140000</v>
      </c>
      <c r="G50" s="15">
        <f t="shared" ref="G50:G53" si="4">D50*F50</f>
        <v>140000</v>
      </c>
      <c r="H50" s="70"/>
      <c r="I50" s="70" t="s">
        <v>33</v>
      </c>
      <c r="J50" s="97"/>
    </row>
    <row r="51" spans="1:10" ht="57" x14ac:dyDescent="0.25">
      <c r="A51" s="56" t="s">
        <v>131</v>
      </c>
      <c r="B51" s="11" t="s">
        <v>11</v>
      </c>
      <c r="C51" s="12" t="s">
        <v>180</v>
      </c>
      <c r="D51" s="13">
        <v>1</v>
      </c>
      <c r="E51" s="14" t="s">
        <v>2</v>
      </c>
      <c r="F51" s="15">
        <v>10000</v>
      </c>
      <c r="G51" s="15">
        <f t="shared" si="4"/>
        <v>10000</v>
      </c>
      <c r="H51" s="70"/>
      <c r="I51" s="70" t="s">
        <v>34</v>
      </c>
      <c r="J51" s="97"/>
    </row>
    <row r="52" spans="1:10" ht="60" customHeight="1" x14ac:dyDescent="0.25">
      <c r="A52" s="56" t="s">
        <v>132</v>
      </c>
      <c r="B52" s="11" t="s">
        <v>12</v>
      </c>
      <c r="C52" s="18" t="s">
        <v>175</v>
      </c>
      <c r="D52" s="13">
        <v>3</v>
      </c>
      <c r="E52" s="14" t="s">
        <v>2</v>
      </c>
      <c r="F52" s="15">
        <v>9500</v>
      </c>
      <c r="G52" s="15">
        <f t="shared" si="4"/>
        <v>28500</v>
      </c>
      <c r="H52" s="70"/>
      <c r="I52" s="70" t="s">
        <v>34</v>
      </c>
      <c r="J52" s="97"/>
    </row>
    <row r="53" spans="1:10" s="7" customFormat="1" ht="29.25" thickBot="1" x14ac:dyDescent="0.3">
      <c r="A53" s="58" t="s">
        <v>133</v>
      </c>
      <c r="B53" s="100" t="s">
        <v>13</v>
      </c>
      <c r="C53" s="101" t="s">
        <v>120</v>
      </c>
      <c r="D53" s="102">
        <v>1</v>
      </c>
      <c r="E53" s="103" t="s">
        <v>2</v>
      </c>
      <c r="F53" s="104">
        <v>7500</v>
      </c>
      <c r="G53" s="39">
        <f t="shared" si="4"/>
        <v>7500</v>
      </c>
      <c r="H53" s="105"/>
      <c r="I53" s="76" t="s">
        <v>34</v>
      </c>
      <c r="J53" s="106"/>
    </row>
    <row r="54" spans="1:10" ht="15.75" thickBot="1" x14ac:dyDescent="0.3">
      <c r="A54" s="81"/>
      <c r="B54" s="82"/>
      <c r="C54" s="83"/>
      <c r="D54" s="84"/>
      <c r="E54" s="85"/>
      <c r="F54" s="86"/>
      <c r="G54" s="87"/>
      <c r="H54" s="88"/>
      <c r="I54" s="88"/>
      <c r="J54" s="88"/>
    </row>
    <row r="55" spans="1:10" s="8" customFormat="1" ht="17.25" thickBot="1" x14ac:dyDescent="0.3">
      <c r="A55" s="55">
        <v>4</v>
      </c>
      <c r="B55" s="48"/>
      <c r="C55" s="49" t="s">
        <v>21</v>
      </c>
      <c r="D55" s="50"/>
      <c r="E55" s="51"/>
      <c r="F55" s="52"/>
      <c r="G55" s="77">
        <f>SUM(G56:G60)</f>
        <v>125100</v>
      </c>
      <c r="H55" s="78"/>
      <c r="I55" s="78"/>
      <c r="J55" s="79"/>
    </row>
    <row r="56" spans="1:10" ht="14.25" x14ac:dyDescent="0.25">
      <c r="A56" s="56" t="s">
        <v>134</v>
      </c>
      <c r="B56" s="41" t="s">
        <v>124</v>
      </c>
      <c r="C56" s="42" t="s">
        <v>121</v>
      </c>
      <c r="D56" s="43">
        <v>7</v>
      </c>
      <c r="E56" s="44" t="s">
        <v>2</v>
      </c>
      <c r="F56" s="45">
        <v>5600</v>
      </c>
      <c r="G56" s="45">
        <f>D56*F56</f>
        <v>39200</v>
      </c>
      <c r="H56" s="73"/>
      <c r="I56" s="73" t="s">
        <v>34</v>
      </c>
      <c r="J56" s="99"/>
    </row>
    <row r="57" spans="1:10" ht="14.25" x14ac:dyDescent="0.25">
      <c r="A57" s="57" t="s">
        <v>135</v>
      </c>
      <c r="B57" s="11" t="s">
        <v>125</v>
      </c>
      <c r="C57" s="12" t="s">
        <v>122</v>
      </c>
      <c r="D57" s="13">
        <v>1</v>
      </c>
      <c r="E57" s="14" t="s">
        <v>2</v>
      </c>
      <c r="F57" s="15">
        <v>0</v>
      </c>
      <c r="G57" s="15">
        <f>D57*F57</f>
        <v>0</v>
      </c>
      <c r="H57" s="70"/>
      <c r="I57" s="70" t="s">
        <v>34</v>
      </c>
      <c r="J57" s="97"/>
    </row>
    <row r="58" spans="1:10" ht="32.1" customHeight="1" x14ac:dyDescent="0.25">
      <c r="A58" s="57" t="s">
        <v>136</v>
      </c>
      <c r="B58" s="11" t="s">
        <v>126</v>
      </c>
      <c r="C58" s="12" t="s">
        <v>123</v>
      </c>
      <c r="D58" s="13">
        <v>13</v>
      </c>
      <c r="E58" s="14" t="s">
        <v>2</v>
      </c>
      <c r="F58" s="15">
        <v>5600</v>
      </c>
      <c r="G58" s="15">
        <f>D58*F58</f>
        <v>72800</v>
      </c>
      <c r="H58" s="15"/>
      <c r="I58" s="70" t="s">
        <v>34</v>
      </c>
      <c r="J58" s="97"/>
    </row>
    <row r="59" spans="1:10" ht="14.25" x14ac:dyDescent="0.25">
      <c r="A59" s="57" t="s">
        <v>137</v>
      </c>
      <c r="B59" s="11" t="s">
        <v>127</v>
      </c>
      <c r="C59" s="12" t="s">
        <v>139</v>
      </c>
      <c r="D59" s="13">
        <v>1</v>
      </c>
      <c r="E59" s="14" t="s">
        <v>2</v>
      </c>
      <c r="F59" s="15">
        <v>5600</v>
      </c>
      <c r="G59" s="15">
        <f>D59*F59</f>
        <v>5600</v>
      </c>
      <c r="H59" s="70"/>
      <c r="I59" s="70" t="s">
        <v>34</v>
      </c>
      <c r="J59" s="97"/>
    </row>
    <row r="60" spans="1:10" ht="15" thickBot="1" x14ac:dyDescent="0.3">
      <c r="A60" s="61" t="s">
        <v>138</v>
      </c>
      <c r="B60" s="35" t="s">
        <v>128</v>
      </c>
      <c r="C60" s="36" t="s">
        <v>140</v>
      </c>
      <c r="D60" s="37">
        <v>3</v>
      </c>
      <c r="E60" s="38" t="s">
        <v>2</v>
      </c>
      <c r="F60" s="39">
        <v>2500</v>
      </c>
      <c r="G60" s="39">
        <f>D60*F60</f>
        <v>7500</v>
      </c>
      <c r="H60" s="76"/>
      <c r="I60" s="76" t="s">
        <v>34</v>
      </c>
      <c r="J60" s="98"/>
    </row>
    <row r="61" spans="1:10" ht="17.100000000000001" customHeight="1" thickBot="1" x14ac:dyDescent="0.3">
      <c r="A61" s="81"/>
      <c r="B61" s="82"/>
      <c r="C61" s="83"/>
      <c r="D61" s="84"/>
      <c r="E61" s="85"/>
      <c r="F61" s="86"/>
      <c r="G61" s="86"/>
      <c r="H61" s="88"/>
      <c r="I61" s="88"/>
      <c r="J61" s="88"/>
    </row>
    <row r="62" spans="1:10" s="8" customFormat="1" ht="17.25" thickBot="1" x14ac:dyDescent="0.3">
      <c r="A62" s="55">
        <v>5</v>
      </c>
      <c r="B62" s="48"/>
      <c r="C62" s="49" t="s">
        <v>5</v>
      </c>
      <c r="D62" s="50"/>
      <c r="E62" s="51"/>
      <c r="F62" s="52"/>
      <c r="G62" s="77">
        <f>SUM(G64:G67)</f>
        <v>42600</v>
      </c>
      <c r="H62" s="78"/>
      <c r="I62" s="78"/>
      <c r="J62" s="79"/>
    </row>
    <row r="63" spans="1:10" ht="14.25" x14ac:dyDescent="0.25">
      <c r="A63" s="56"/>
      <c r="B63" s="41"/>
      <c r="C63" s="53" t="s">
        <v>6</v>
      </c>
      <c r="D63" s="43"/>
      <c r="E63" s="44"/>
      <c r="F63" s="45"/>
      <c r="G63" s="45"/>
      <c r="H63" s="73"/>
      <c r="I63" s="73"/>
      <c r="J63" s="99"/>
    </row>
    <row r="64" spans="1:10" ht="28.5" x14ac:dyDescent="0.25">
      <c r="A64" s="57" t="s">
        <v>141</v>
      </c>
      <c r="B64" s="11" t="s">
        <v>143</v>
      </c>
      <c r="C64" s="12" t="s">
        <v>152</v>
      </c>
      <c r="D64" s="13">
        <v>1</v>
      </c>
      <c r="E64" s="14" t="s">
        <v>2</v>
      </c>
      <c r="F64" s="15">
        <v>20000</v>
      </c>
      <c r="G64" s="15">
        <f t="shared" ref="G64:G67" si="5">D64*F64</f>
        <v>20000</v>
      </c>
      <c r="H64" s="70"/>
      <c r="I64" s="70" t="s">
        <v>34</v>
      </c>
      <c r="J64" s="97"/>
    </row>
    <row r="65" spans="1:10" ht="14.25" x14ac:dyDescent="0.25">
      <c r="A65" s="112" t="s">
        <v>176</v>
      </c>
      <c r="B65" s="63">
        <v>1</v>
      </c>
      <c r="C65" s="64" t="s">
        <v>144</v>
      </c>
      <c r="D65" s="65">
        <v>2</v>
      </c>
      <c r="E65" s="66" t="s">
        <v>2</v>
      </c>
      <c r="F65" s="67">
        <v>2800</v>
      </c>
      <c r="G65" s="67">
        <f t="shared" si="5"/>
        <v>5600</v>
      </c>
      <c r="H65" s="80"/>
      <c r="I65" s="80" t="s">
        <v>34</v>
      </c>
      <c r="J65" s="113"/>
    </row>
    <row r="66" spans="1:10" ht="28.5" x14ac:dyDescent="0.25">
      <c r="A66" s="57" t="s">
        <v>142</v>
      </c>
      <c r="B66" s="11">
        <v>1</v>
      </c>
      <c r="C66" s="12" t="s">
        <v>145</v>
      </c>
      <c r="D66" s="13">
        <v>2</v>
      </c>
      <c r="E66" s="14" t="s">
        <v>2</v>
      </c>
      <c r="F66" s="15">
        <v>1000</v>
      </c>
      <c r="G66" s="15">
        <f t="shared" ref="G66" si="6">D66*F66</f>
        <v>2000</v>
      </c>
      <c r="H66" s="70"/>
      <c r="I66" s="70" t="s">
        <v>34</v>
      </c>
      <c r="J66" s="97"/>
    </row>
    <row r="67" spans="1:10" ht="15" thickBot="1" x14ac:dyDescent="0.3">
      <c r="A67" s="61" t="s">
        <v>153</v>
      </c>
      <c r="B67" s="35">
        <v>1</v>
      </c>
      <c r="C67" s="36" t="s">
        <v>154</v>
      </c>
      <c r="D67" s="37">
        <v>1</v>
      </c>
      <c r="E67" s="38" t="s">
        <v>2</v>
      </c>
      <c r="F67" s="39">
        <v>15000</v>
      </c>
      <c r="G67" s="39">
        <f t="shared" si="5"/>
        <v>15000</v>
      </c>
      <c r="H67" s="76"/>
      <c r="I67" s="76" t="s">
        <v>34</v>
      </c>
      <c r="J67" s="98"/>
    </row>
    <row r="68" spans="1:10" ht="15.75" thickBot="1" x14ac:dyDescent="0.3">
      <c r="A68" s="81"/>
      <c r="B68" s="82"/>
      <c r="C68" s="83"/>
      <c r="D68" s="84"/>
      <c r="E68" s="85"/>
      <c r="F68" s="86"/>
      <c r="G68" s="87"/>
      <c r="H68" s="88"/>
      <c r="I68" s="88"/>
      <c r="J68" s="88"/>
    </row>
    <row r="69" spans="1:10" s="8" customFormat="1" ht="17.25" thickBot="1" x14ac:dyDescent="0.3">
      <c r="A69" s="55">
        <v>6</v>
      </c>
      <c r="B69" s="48"/>
      <c r="C69" s="49" t="s">
        <v>20</v>
      </c>
      <c r="D69" s="50"/>
      <c r="E69" s="51"/>
      <c r="F69" s="52"/>
      <c r="G69" s="77">
        <f>SUM(G71:G77)</f>
        <v>15000</v>
      </c>
      <c r="H69" s="78"/>
      <c r="I69" s="78"/>
      <c r="J69" s="79"/>
    </row>
    <row r="70" spans="1:10" ht="14.25" x14ac:dyDescent="0.25">
      <c r="A70" s="110"/>
      <c r="B70" s="73"/>
      <c r="C70" s="111" t="s">
        <v>6</v>
      </c>
      <c r="D70" s="73"/>
      <c r="E70" s="73"/>
      <c r="F70" s="73"/>
      <c r="G70" s="73"/>
      <c r="H70" s="73"/>
      <c r="I70" s="73"/>
      <c r="J70" s="99"/>
    </row>
    <row r="71" spans="1:10" ht="14.25" x14ac:dyDescent="0.25">
      <c r="A71" s="57" t="s">
        <v>168</v>
      </c>
      <c r="B71" s="11" t="s">
        <v>19</v>
      </c>
      <c r="C71" s="12" t="s">
        <v>39</v>
      </c>
      <c r="D71" s="13">
        <v>2</v>
      </c>
      <c r="E71" s="14" t="s">
        <v>2</v>
      </c>
      <c r="F71" s="15">
        <v>2500</v>
      </c>
      <c r="G71" s="15">
        <f>D71*F71</f>
        <v>5000</v>
      </c>
      <c r="H71" s="70"/>
      <c r="I71" s="70" t="s">
        <v>34</v>
      </c>
      <c r="J71" s="97"/>
    </row>
    <row r="72" spans="1:10" ht="14.25" x14ac:dyDescent="0.25">
      <c r="A72" s="57" t="s">
        <v>169</v>
      </c>
      <c r="B72" s="11" t="s">
        <v>23</v>
      </c>
      <c r="C72" s="12" t="s">
        <v>38</v>
      </c>
      <c r="D72" s="13">
        <v>2</v>
      </c>
      <c r="E72" s="14" t="s">
        <v>2</v>
      </c>
      <c r="F72" s="15">
        <v>2500</v>
      </c>
      <c r="G72" s="15">
        <f t="shared" ref="G72:G77" si="7">D72*F72</f>
        <v>5000</v>
      </c>
      <c r="H72" s="70"/>
      <c r="I72" s="70" t="s">
        <v>34</v>
      </c>
      <c r="J72" s="97"/>
    </row>
    <row r="73" spans="1:10" ht="14.25" x14ac:dyDescent="0.25">
      <c r="A73" s="57" t="s">
        <v>170</v>
      </c>
      <c r="B73" s="11" t="s">
        <v>22</v>
      </c>
      <c r="C73" s="12" t="s">
        <v>36</v>
      </c>
      <c r="D73" s="13">
        <v>1</v>
      </c>
      <c r="E73" s="14" t="s">
        <v>2</v>
      </c>
      <c r="F73" s="15">
        <v>2500</v>
      </c>
      <c r="G73" s="15">
        <f t="shared" si="7"/>
        <v>2500</v>
      </c>
      <c r="H73" s="70"/>
      <c r="I73" s="70" t="s">
        <v>34</v>
      </c>
      <c r="J73" s="97"/>
    </row>
    <row r="74" spans="1:10" ht="14.25" x14ac:dyDescent="0.25">
      <c r="A74" s="57"/>
      <c r="B74" s="11"/>
      <c r="C74" s="19" t="s">
        <v>7</v>
      </c>
      <c r="D74" s="13"/>
      <c r="E74" s="14"/>
      <c r="F74" s="15"/>
      <c r="G74" s="15"/>
      <c r="H74" s="70"/>
      <c r="I74" s="70"/>
      <c r="J74" s="97"/>
    </row>
    <row r="75" spans="1:10" ht="14.25" x14ac:dyDescent="0.25">
      <c r="A75" s="57" t="s">
        <v>171</v>
      </c>
      <c r="B75" s="11" t="s">
        <v>24</v>
      </c>
      <c r="C75" s="12" t="s">
        <v>28</v>
      </c>
      <c r="D75" s="13">
        <v>2</v>
      </c>
      <c r="E75" s="14" t="s">
        <v>2</v>
      </c>
      <c r="F75" s="15">
        <v>500</v>
      </c>
      <c r="G75" s="15">
        <f t="shared" si="7"/>
        <v>1000</v>
      </c>
      <c r="H75" s="70"/>
      <c r="I75" s="70" t="s">
        <v>37</v>
      </c>
      <c r="J75" s="97" t="s">
        <v>166</v>
      </c>
    </row>
    <row r="76" spans="1:10" ht="14.25" x14ac:dyDescent="0.25">
      <c r="A76" s="57" t="s">
        <v>172</v>
      </c>
      <c r="B76" s="11" t="s">
        <v>25</v>
      </c>
      <c r="C76" s="12" t="s">
        <v>27</v>
      </c>
      <c r="D76" s="13">
        <v>1</v>
      </c>
      <c r="E76" s="14" t="s">
        <v>2</v>
      </c>
      <c r="F76" s="15">
        <v>500</v>
      </c>
      <c r="G76" s="15">
        <f t="shared" si="7"/>
        <v>500</v>
      </c>
      <c r="H76" s="70"/>
      <c r="I76" s="70" t="s">
        <v>37</v>
      </c>
      <c r="J76" s="97" t="s">
        <v>166</v>
      </c>
    </row>
    <row r="77" spans="1:10" ht="15" thickBot="1" x14ac:dyDescent="0.3">
      <c r="A77" s="61" t="s">
        <v>173</v>
      </c>
      <c r="B77" s="35" t="s">
        <v>26</v>
      </c>
      <c r="C77" s="36" t="s">
        <v>31</v>
      </c>
      <c r="D77" s="37">
        <v>2</v>
      </c>
      <c r="E77" s="38" t="s">
        <v>2</v>
      </c>
      <c r="F77" s="39">
        <v>500</v>
      </c>
      <c r="G77" s="39">
        <f t="shared" si="7"/>
        <v>1000</v>
      </c>
      <c r="H77" s="76"/>
      <c r="I77" s="76" t="s">
        <v>37</v>
      </c>
      <c r="J77" s="98" t="s">
        <v>166</v>
      </c>
    </row>
    <row r="78" spans="1:10" ht="17.100000000000001" customHeight="1" thickBot="1" x14ac:dyDescent="0.3">
      <c r="A78" s="81"/>
      <c r="B78" s="82"/>
      <c r="C78" s="83"/>
      <c r="D78" s="84"/>
      <c r="E78" s="85"/>
      <c r="F78" s="86"/>
      <c r="G78" s="88"/>
      <c r="H78" s="88"/>
      <c r="I78" s="88"/>
      <c r="J78" s="88"/>
    </row>
    <row r="79" spans="1:10" s="8" customFormat="1" ht="16.5" x14ac:dyDescent="0.25">
      <c r="A79" s="62">
        <v>7</v>
      </c>
      <c r="B79" s="24"/>
      <c r="C79" s="25" t="s">
        <v>29</v>
      </c>
      <c r="D79" s="26"/>
      <c r="E79" s="27"/>
      <c r="F79" s="28"/>
      <c r="G79" s="28"/>
      <c r="H79" s="74"/>
      <c r="I79" s="74"/>
      <c r="J79" s="75"/>
    </row>
    <row r="80" spans="1:10" s="9" customFormat="1" ht="15.75" thickBot="1" x14ac:dyDescent="0.3">
      <c r="A80" s="60" t="s">
        <v>174</v>
      </c>
      <c r="B80" s="29"/>
      <c r="C80" s="30" t="s">
        <v>30</v>
      </c>
      <c r="D80" s="31">
        <v>1</v>
      </c>
      <c r="E80" s="32" t="s">
        <v>2</v>
      </c>
      <c r="F80" s="33">
        <v>50000</v>
      </c>
      <c r="G80" s="107">
        <f>D80*F80</f>
        <v>50000</v>
      </c>
      <c r="H80" s="108"/>
      <c r="I80" s="108" t="s">
        <v>35</v>
      </c>
      <c r="J80" s="109"/>
    </row>
    <row r="81" spans="1:10" ht="17.100000000000001" customHeight="1" x14ac:dyDescent="0.25">
      <c r="A81" s="72"/>
      <c r="B81" s="41"/>
      <c r="C81" s="42"/>
      <c r="D81" s="43"/>
      <c r="E81" s="44"/>
      <c r="F81" s="45"/>
      <c r="G81" s="45"/>
      <c r="H81" s="73"/>
      <c r="I81" s="73"/>
      <c r="J81" s="73"/>
    </row>
    <row r="82" spans="1:10" ht="17.100000000000001" customHeight="1" x14ac:dyDescent="0.25">
      <c r="A82" s="69"/>
      <c r="B82" s="11"/>
      <c r="C82" s="12"/>
      <c r="D82" s="13"/>
      <c r="E82" s="14"/>
      <c r="F82" s="15"/>
      <c r="G82" s="71">
        <f>G8+G35+G48+G55+G62+G69+G80</f>
        <v>1661442</v>
      </c>
      <c r="H82" s="70"/>
      <c r="I82" s="70"/>
      <c r="J82" s="70"/>
    </row>
    <row r="83" spans="1:10" ht="17.100000000000001" customHeight="1" x14ac:dyDescent="0.25">
      <c r="A83" s="1"/>
      <c r="B83" s="1"/>
      <c r="C83" s="1"/>
      <c r="D83" s="1"/>
      <c r="E83" s="1"/>
      <c r="F83" s="1"/>
      <c r="G83" s="1"/>
    </row>
    <row r="84" spans="1:10" ht="17.100000000000001" customHeight="1" x14ac:dyDescent="0.25">
      <c r="A84" s="1"/>
      <c r="B84" s="1"/>
      <c r="C84" s="1"/>
      <c r="D84" s="1"/>
      <c r="E84" s="1"/>
      <c r="F84" s="1"/>
      <c r="G84" s="1"/>
    </row>
    <row r="85" spans="1:10" ht="17.100000000000001" customHeight="1" x14ac:dyDescent="0.25">
      <c r="A85" s="1"/>
      <c r="B85" s="1"/>
      <c r="C85" s="1"/>
      <c r="D85" s="1"/>
      <c r="E85" s="1"/>
      <c r="F85" s="1"/>
      <c r="G85" s="1"/>
    </row>
    <row r="86" spans="1:10" ht="17.100000000000001" customHeight="1" x14ac:dyDescent="0.25">
      <c r="A86" s="1"/>
      <c r="B86" s="1"/>
      <c r="C86" s="1"/>
      <c r="D86" s="1"/>
      <c r="E86" s="1"/>
      <c r="F86" s="1"/>
      <c r="G86" s="1"/>
    </row>
    <row r="87" spans="1:10" ht="17.100000000000001" customHeight="1" x14ac:dyDescent="0.25">
      <c r="A87" s="1"/>
      <c r="B87" s="1"/>
      <c r="C87" s="1"/>
      <c r="D87" s="1"/>
      <c r="E87" s="1"/>
      <c r="F87" s="1"/>
      <c r="G87" s="1"/>
    </row>
    <row r="88" spans="1:10" ht="17.100000000000001" customHeight="1" x14ac:dyDescent="0.25">
      <c r="A88" s="1"/>
      <c r="B88" s="1"/>
      <c r="C88" s="1"/>
      <c r="D88" s="1"/>
      <c r="E88" s="1"/>
      <c r="F88" s="1"/>
      <c r="G88" s="1"/>
    </row>
    <row r="89" spans="1:10" ht="17.100000000000001" customHeight="1" x14ac:dyDescent="0.25">
      <c r="A89" s="1"/>
      <c r="B89" s="1"/>
      <c r="C89" s="1"/>
      <c r="D89" s="1"/>
      <c r="E89" s="1"/>
      <c r="F89" s="1"/>
      <c r="G89" s="1"/>
    </row>
    <row r="90" spans="1:10" ht="17.100000000000001" customHeight="1" x14ac:dyDescent="0.25">
      <c r="A90" s="1"/>
      <c r="B90" s="1"/>
      <c r="C90" s="1"/>
      <c r="D90" s="1"/>
      <c r="E90" s="1"/>
      <c r="F90" s="1"/>
      <c r="G90" s="1"/>
    </row>
    <row r="91" spans="1:10" ht="17.100000000000001" customHeight="1" x14ac:dyDescent="0.25">
      <c r="A91" s="1"/>
      <c r="B91" s="1"/>
      <c r="C91" s="1"/>
      <c r="D91" s="1"/>
      <c r="E91" s="1"/>
      <c r="F91" s="1"/>
      <c r="G91" s="1"/>
    </row>
    <row r="92" spans="1:10" ht="17.100000000000001" customHeight="1" x14ac:dyDescent="0.25">
      <c r="A92" s="1"/>
      <c r="B92" s="1"/>
      <c r="C92" s="1"/>
      <c r="D92" s="1"/>
      <c r="E92" s="1"/>
      <c r="F92" s="1"/>
      <c r="G92" s="1"/>
    </row>
    <row r="93" spans="1:10" ht="17.100000000000001" customHeight="1" x14ac:dyDescent="0.25">
      <c r="A93" s="1"/>
      <c r="B93" s="1"/>
      <c r="C93" s="1"/>
      <c r="D93" s="1"/>
      <c r="E93" s="1"/>
      <c r="F93" s="1"/>
      <c r="G93" s="1"/>
    </row>
    <row r="94" spans="1:10" ht="17.100000000000001" customHeight="1" x14ac:dyDescent="0.25">
      <c r="A94" s="1"/>
      <c r="B94" s="1"/>
      <c r="C94" s="1"/>
      <c r="D94" s="1"/>
      <c r="E94" s="1"/>
      <c r="F94" s="1"/>
      <c r="G94" s="1"/>
    </row>
    <row r="95" spans="1:10" ht="17.100000000000001" customHeight="1" x14ac:dyDescent="0.25">
      <c r="A95" s="1"/>
      <c r="B95" s="1"/>
      <c r="C95" s="1"/>
      <c r="D95" s="1"/>
      <c r="E95" s="1"/>
      <c r="F95" s="1"/>
      <c r="G95" s="1"/>
    </row>
    <row r="96" spans="1:10" ht="17.100000000000001" customHeight="1" x14ac:dyDescent="0.25">
      <c r="A96" s="1"/>
      <c r="B96" s="1"/>
      <c r="C96" s="1"/>
      <c r="D96" s="1"/>
      <c r="E96" s="1"/>
      <c r="F96" s="1"/>
      <c r="G96" s="1"/>
    </row>
    <row r="97" spans="1:7" ht="17.100000000000001" customHeight="1" x14ac:dyDescent="0.25">
      <c r="A97" s="1"/>
      <c r="B97" s="1"/>
      <c r="C97" s="1"/>
      <c r="D97" s="1"/>
      <c r="E97" s="1"/>
      <c r="F97" s="1"/>
      <c r="G97" s="1"/>
    </row>
    <row r="98" spans="1:7" ht="17.100000000000001" customHeight="1" x14ac:dyDescent="0.25">
      <c r="A98" s="1"/>
      <c r="B98" s="1"/>
      <c r="C98" s="1"/>
      <c r="D98" s="1"/>
      <c r="E98" s="1"/>
      <c r="F98" s="1"/>
      <c r="G98" s="1"/>
    </row>
    <row r="99" spans="1:7" ht="17.100000000000001" customHeight="1" x14ac:dyDescent="0.25">
      <c r="A99" s="1"/>
      <c r="B99" s="1"/>
      <c r="C99" s="1"/>
      <c r="D99" s="1"/>
      <c r="E99" s="1"/>
      <c r="F99" s="1"/>
      <c r="G99" s="1"/>
    </row>
    <row r="100" spans="1:7" ht="17.100000000000001" customHeight="1" x14ac:dyDescent="0.25">
      <c r="A100" s="1"/>
      <c r="B100" s="1"/>
      <c r="C100" s="1"/>
      <c r="D100" s="1"/>
      <c r="E100" s="1"/>
      <c r="F100" s="1"/>
      <c r="G100" s="1"/>
    </row>
    <row r="101" spans="1:7" ht="17.100000000000001" customHeight="1" x14ac:dyDescent="0.25">
      <c r="A101" s="1"/>
      <c r="B101" s="1"/>
      <c r="C101" s="1"/>
      <c r="D101" s="1"/>
      <c r="E101" s="1"/>
      <c r="F101" s="1"/>
      <c r="G101" s="1"/>
    </row>
    <row r="102" spans="1:7" ht="17.100000000000001" customHeight="1" x14ac:dyDescent="0.25">
      <c r="A102" s="1"/>
      <c r="B102" s="1"/>
      <c r="C102" s="1"/>
      <c r="D102" s="1"/>
      <c r="E102" s="1"/>
      <c r="F102" s="1"/>
      <c r="G102" s="1"/>
    </row>
    <row r="103" spans="1:7" ht="17.100000000000001" customHeight="1" x14ac:dyDescent="0.25">
      <c r="A103" s="1"/>
      <c r="B103" s="1"/>
      <c r="C103" s="1"/>
      <c r="D103" s="1"/>
      <c r="E103" s="1"/>
      <c r="F103" s="1"/>
      <c r="G103" s="1"/>
    </row>
    <row r="104" spans="1:7" ht="17.100000000000001" customHeight="1" x14ac:dyDescent="0.25">
      <c r="A104" s="1"/>
      <c r="B104" s="1"/>
      <c r="C104" s="1"/>
      <c r="D104" s="1"/>
      <c r="E104" s="1"/>
      <c r="F104" s="1"/>
      <c r="G104" s="1"/>
    </row>
    <row r="105" spans="1:7" ht="17.100000000000001" customHeight="1" x14ac:dyDescent="0.25">
      <c r="A105" s="1"/>
      <c r="B105" s="1"/>
      <c r="C105" s="1"/>
      <c r="D105" s="1"/>
      <c r="E105" s="1"/>
      <c r="F105" s="1"/>
      <c r="G105" s="1"/>
    </row>
    <row r="106" spans="1:7" ht="17.100000000000001" customHeight="1" x14ac:dyDescent="0.25">
      <c r="A106" s="1"/>
      <c r="B106" s="1"/>
      <c r="C106" s="1"/>
      <c r="D106" s="1"/>
      <c r="E106" s="1"/>
      <c r="F106" s="1"/>
      <c r="G106" s="1"/>
    </row>
    <row r="107" spans="1:7" ht="17.100000000000001" customHeight="1" x14ac:dyDescent="0.25">
      <c r="A107" s="1"/>
      <c r="B107" s="1"/>
      <c r="C107" s="1"/>
      <c r="D107" s="1"/>
      <c r="E107" s="1"/>
      <c r="F107" s="1"/>
      <c r="G107" s="1"/>
    </row>
    <row r="108" spans="1:7" ht="17.100000000000001" customHeight="1" x14ac:dyDescent="0.25">
      <c r="A108" s="1"/>
      <c r="B108" s="1"/>
      <c r="C108" s="1"/>
      <c r="D108" s="1"/>
      <c r="E108" s="1"/>
      <c r="F108" s="1"/>
      <c r="G108" s="1"/>
    </row>
    <row r="109" spans="1:7" ht="17.100000000000001" customHeight="1" x14ac:dyDescent="0.25">
      <c r="A109" s="1"/>
      <c r="B109" s="1"/>
      <c r="C109" s="1"/>
      <c r="D109" s="1"/>
      <c r="E109" s="1"/>
      <c r="F109" s="1"/>
      <c r="G109" s="1"/>
    </row>
    <row r="110" spans="1:7" ht="17.100000000000001" customHeight="1" x14ac:dyDescent="0.25">
      <c r="A110" s="1"/>
      <c r="B110" s="1"/>
      <c r="C110" s="1"/>
      <c r="D110" s="1"/>
      <c r="E110" s="1"/>
      <c r="F110" s="1"/>
      <c r="G110" s="1"/>
    </row>
    <row r="111" spans="1:7" ht="17.100000000000001" customHeight="1" x14ac:dyDescent="0.25">
      <c r="A111" s="1"/>
      <c r="B111" s="1"/>
      <c r="C111" s="1"/>
      <c r="D111" s="1"/>
      <c r="E111" s="1"/>
      <c r="F111" s="1"/>
      <c r="G111" s="1"/>
    </row>
    <row r="112" spans="1:7" ht="17.100000000000001" customHeight="1" x14ac:dyDescent="0.25">
      <c r="A112" s="1"/>
      <c r="B112" s="1"/>
      <c r="C112" s="1"/>
      <c r="D112" s="1"/>
      <c r="E112" s="1"/>
      <c r="F112" s="1"/>
      <c r="G112" s="1"/>
    </row>
    <row r="113" spans="1:7" ht="17.100000000000001" customHeight="1" x14ac:dyDescent="0.25">
      <c r="A113" s="1"/>
      <c r="B113" s="1"/>
      <c r="C113" s="1"/>
      <c r="D113" s="1"/>
      <c r="E113" s="1"/>
      <c r="F113" s="1"/>
      <c r="G113" s="1"/>
    </row>
    <row r="114" spans="1:7" ht="17.100000000000001" customHeight="1" x14ac:dyDescent="0.25">
      <c r="A114" s="1"/>
      <c r="B114" s="1"/>
      <c r="C114" s="1"/>
      <c r="D114" s="1"/>
      <c r="E114" s="1"/>
      <c r="F114" s="1"/>
      <c r="G114" s="1"/>
    </row>
    <row r="115" spans="1:7" ht="17.100000000000001" customHeight="1" x14ac:dyDescent="0.25">
      <c r="A115" s="1"/>
      <c r="B115" s="1"/>
      <c r="C115" s="1"/>
      <c r="D115" s="1"/>
      <c r="E115" s="1"/>
      <c r="F115" s="1"/>
      <c r="G115" s="1"/>
    </row>
    <row r="116" spans="1:7" ht="17.100000000000001" customHeight="1" x14ac:dyDescent="0.25">
      <c r="A116" s="1"/>
      <c r="B116" s="1"/>
      <c r="C116" s="1"/>
      <c r="D116" s="1"/>
      <c r="E116" s="1"/>
      <c r="F116" s="1"/>
      <c r="G116" s="1"/>
    </row>
    <row r="117" spans="1:7" ht="17.100000000000001" customHeight="1" x14ac:dyDescent="0.25">
      <c r="A117" s="1"/>
      <c r="B117" s="1"/>
      <c r="C117" s="1"/>
      <c r="D117" s="1"/>
      <c r="E117" s="1"/>
      <c r="F117" s="1"/>
      <c r="G117" s="1"/>
    </row>
    <row r="118" spans="1:7" ht="17.100000000000001" customHeight="1" x14ac:dyDescent="0.25">
      <c r="A118" s="1"/>
      <c r="B118" s="1"/>
      <c r="C118" s="1"/>
      <c r="D118" s="1"/>
      <c r="E118" s="1"/>
      <c r="F118" s="1"/>
      <c r="G118" s="1"/>
    </row>
    <row r="119" spans="1:7" ht="17.100000000000001" customHeight="1" x14ac:dyDescent="0.25">
      <c r="A119" s="1"/>
      <c r="B119" s="1"/>
      <c r="C119" s="1"/>
      <c r="D119" s="1"/>
      <c r="E119" s="1"/>
      <c r="F119" s="1"/>
      <c r="G119" s="1"/>
    </row>
    <row r="120" spans="1:7" ht="17.100000000000001" customHeight="1" x14ac:dyDescent="0.25">
      <c r="A120" s="1"/>
      <c r="B120" s="1"/>
      <c r="C120" s="1"/>
      <c r="D120" s="1"/>
      <c r="E120" s="1"/>
      <c r="F120" s="1"/>
      <c r="G120" s="1"/>
    </row>
    <row r="121" spans="1:7" ht="17.100000000000001" customHeight="1" x14ac:dyDescent="0.25">
      <c r="A121" s="1"/>
      <c r="B121" s="1"/>
      <c r="C121" s="1"/>
      <c r="D121" s="1"/>
      <c r="E121" s="1"/>
      <c r="F121" s="1"/>
      <c r="G121" s="1"/>
    </row>
    <row r="122" spans="1:7" ht="17.100000000000001" customHeight="1" x14ac:dyDescent="0.25">
      <c r="A122" s="1"/>
      <c r="B122" s="1"/>
      <c r="C122" s="1"/>
      <c r="D122" s="1"/>
      <c r="E122" s="1"/>
      <c r="F122" s="1"/>
      <c r="G122" s="1"/>
    </row>
    <row r="123" spans="1:7" ht="17.100000000000001" customHeight="1" x14ac:dyDescent="0.25">
      <c r="A123" s="1"/>
      <c r="B123" s="1"/>
      <c r="C123" s="1"/>
      <c r="D123" s="1"/>
      <c r="E123" s="1"/>
      <c r="F123" s="1"/>
      <c r="G123" s="1"/>
    </row>
    <row r="124" spans="1:7" ht="17.100000000000001" customHeight="1" x14ac:dyDescent="0.25">
      <c r="A124" s="1"/>
      <c r="B124" s="1"/>
      <c r="C124" s="1"/>
      <c r="D124" s="1"/>
      <c r="E124" s="1"/>
      <c r="F124" s="1"/>
      <c r="G124" s="1"/>
    </row>
    <row r="125" spans="1:7" ht="17.100000000000001" customHeight="1" x14ac:dyDescent="0.25">
      <c r="A125" s="1"/>
      <c r="B125" s="1"/>
      <c r="C125" s="1"/>
      <c r="D125" s="1"/>
      <c r="E125" s="1"/>
      <c r="F125" s="1"/>
      <c r="G125" s="1"/>
    </row>
    <row r="126" spans="1:7" ht="17.100000000000001" customHeight="1" x14ac:dyDescent="0.25">
      <c r="A126" s="1"/>
      <c r="B126" s="1"/>
      <c r="C126" s="1"/>
      <c r="D126" s="1"/>
      <c r="E126" s="1"/>
      <c r="F126" s="1"/>
      <c r="G126" s="1"/>
    </row>
    <row r="127" spans="1:7" ht="17.100000000000001" customHeight="1" x14ac:dyDescent="0.25">
      <c r="A127" s="1"/>
      <c r="B127" s="1"/>
      <c r="C127" s="1"/>
      <c r="D127" s="1"/>
      <c r="E127" s="1"/>
      <c r="F127" s="1"/>
      <c r="G127" s="1"/>
    </row>
    <row r="128" spans="1:7" ht="17.100000000000001" customHeight="1" x14ac:dyDescent="0.25">
      <c r="A128" s="1"/>
      <c r="B128" s="1"/>
      <c r="C128" s="1"/>
      <c r="D128" s="1"/>
      <c r="E128" s="1"/>
      <c r="F128" s="1"/>
      <c r="G128" s="1"/>
    </row>
    <row r="129" spans="1:7" ht="17.100000000000001" customHeight="1" x14ac:dyDescent="0.25">
      <c r="A129" s="1"/>
      <c r="B129" s="1"/>
      <c r="C129" s="1"/>
      <c r="D129" s="1"/>
      <c r="E129" s="1"/>
      <c r="F129" s="1"/>
      <c r="G129" s="1"/>
    </row>
    <row r="130" spans="1:7" ht="17.100000000000001" customHeight="1" x14ac:dyDescent="0.25">
      <c r="A130" s="1"/>
      <c r="B130" s="1"/>
      <c r="C130" s="1"/>
      <c r="D130" s="1"/>
      <c r="E130" s="1"/>
      <c r="F130" s="1"/>
      <c r="G130" s="1"/>
    </row>
    <row r="131" spans="1:7" ht="17.100000000000001" customHeight="1" x14ac:dyDescent="0.25">
      <c r="A131" s="1"/>
      <c r="B131" s="1"/>
      <c r="C131" s="1"/>
      <c r="D131" s="1"/>
      <c r="E131" s="1"/>
      <c r="F131" s="1"/>
      <c r="G131" s="1"/>
    </row>
    <row r="132" spans="1:7" ht="17.100000000000001" customHeight="1" x14ac:dyDescent="0.25">
      <c r="A132" s="1"/>
      <c r="B132" s="1"/>
      <c r="C132" s="1"/>
      <c r="D132" s="1"/>
      <c r="E132" s="1"/>
      <c r="F132" s="1"/>
      <c r="G132" s="1"/>
    </row>
    <row r="133" spans="1:7" ht="17.100000000000001" customHeight="1" x14ac:dyDescent="0.25">
      <c r="A133" s="1"/>
      <c r="B133" s="1"/>
      <c r="C133" s="1"/>
      <c r="D133" s="1"/>
      <c r="E133" s="1"/>
      <c r="F133" s="1"/>
      <c r="G133" s="1"/>
    </row>
    <row r="134" spans="1:7" ht="17.100000000000001" customHeight="1" x14ac:dyDescent="0.25">
      <c r="A134" s="1"/>
      <c r="B134" s="1"/>
      <c r="C134" s="1"/>
      <c r="D134" s="1"/>
      <c r="E134" s="1"/>
      <c r="F134" s="1"/>
      <c r="G134" s="1"/>
    </row>
    <row r="135" spans="1:7" ht="17.100000000000001" customHeight="1" x14ac:dyDescent="0.25">
      <c r="A135" s="1"/>
      <c r="B135" s="1"/>
      <c r="C135" s="1"/>
      <c r="D135" s="1"/>
      <c r="E135" s="1"/>
      <c r="F135" s="1"/>
      <c r="G135" s="1"/>
    </row>
    <row r="136" spans="1:7" ht="17.100000000000001" customHeight="1" x14ac:dyDescent="0.25">
      <c r="A136" s="1"/>
      <c r="B136" s="1"/>
      <c r="C136" s="1"/>
      <c r="D136" s="1"/>
      <c r="E136" s="1"/>
      <c r="F136" s="1"/>
      <c r="G136" s="1"/>
    </row>
    <row r="137" spans="1:7" ht="17.100000000000001" customHeight="1" x14ac:dyDescent="0.25">
      <c r="A137" s="1"/>
      <c r="B137" s="1"/>
      <c r="C137" s="1"/>
      <c r="D137" s="1"/>
      <c r="E137" s="1"/>
      <c r="F137" s="1"/>
      <c r="G137" s="1"/>
    </row>
    <row r="138" spans="1:7" ht="17.100000000000001" customHeight="1" x14ac:dyDescent="0.25">
      <c r="A138" s="1"/>
      <c r="B138" s="1"/>
      <c r="C138" s="1"/>
      <c r="D138" s="1"/>
      <c r="E138" s="1"/>
      <c r="F138" s="1"/>
      <c r="G138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Nabídkový</vt:lpstr>
      <vt:lpstr>S cenami</vt:lpstr>
      <vt:lpstr>Nabídkový!Oblast_tisku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hrncarekj</dc:creator>
  <cp:lastModifiedBy>Růžičková Ivana</cp:lastModifiedBy>
  <cp:lastPrinted>2015-08-04T13:05:57Z</cp:lastPrinted>
  <dcterms:created xsi:type="dcterms:W3CDTF">2014-12-03T11:27:15Z</dcterms:created>
  <dcterms:modified xsi:type="dcterms:W3CDTF">2015-08-04T13:06:09Z</dcterms:modified>
</cp:coreProperties>
</file>