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5700" windowWidth="19305" windowHeight="5640" firstSheet="16" activeTab="31"/>
  </bookViews>
  <sheets>
    <sheet name="2013_04 - Rekapitulace objektů " sheetId="1" r:id="rId1"/>
    <sheet name="001" sheetId="2" r:id="rId2"/>
    <sheet name="002" sheetId="3" r:id="rId3"/>
    <sheet name="003" sheetId="4" r:id="rId4"/>
    <sheet name="004" sheetId="5" r:id="rId5"/>
    <sheet name="005" sheetId="6" r:id="rId6"/>
    <sheet name="006" sheetId="7" r:id="rId7"/>
    <sheet name="007" sheetId="8" r:id="rId8"/>
    <sheet name="008" sheetId="9" r:id="rId9"/>
    <sheet name="009" sheetId="10" r:id="rId10"/>
    <sheet name="010" sheetId="11" r:id="rId11"/>
    <sheet name="011" sheetId="12" r:id="rId12"/>
    <sheet name="012" sheetId="13" r:id="rId13"/>
    <sheet name="013" sheetId="14" r:id="rId14"/>
    <sheet name="014" sheetId="15" r:id="rId15"/>
    <sheet name="015" sheetId="16" r:id="rId16"/>
    <sheet name="016" sheetId="17" r:id="rId17"/>
    <sheet name="017" sheetId="18" r:id="rId18"/>
    <sheet name="018" sheetId="19" r:id="rId19"/>
    <sheet name="019" sheetId="20" r:id="rId20"/>
    <sheet name="020" sheetId="21" r:id="rId21"/>
    <sheet name="021" sheetId="22" r:id="rId22"/>
    <sheet name="022" sheetId="23" r:id="rId23"/>
    <sheet name="023" sheetId="24" r:id="rId24"/>
    <sheet name="024" sheetId="25" r:id="rId25"/>
    <sheet name="025" sheetId="26" r:id="rId26"/>
    <sheet name="026-zrušeno" sheetId="27" r:id="rId27"/>
    <sheet name="027" sheetId="28" r:id="rId28"/>
    <sheet name="028" sheetId="29" r:id="rId29"/>
    <sheet name="029" sheetId="30" r:id="rId30"/>
    <sheet name="030-zrušeno" sheetId="31" r:id="rId31"/>
    <sheet name="031" sheetId="32" r:id="rId32"/>
    <sheet name="032" sheetId="33" r:id="rId33"/>
  </sheets>
  <externalReferences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ab">#REF!</definedName>
    <definedName name="BPK1">#REF!</definedName>
    <definedName name="BPK2">#REF!</definedName>
    <definedName name="BPK3">#REF!</definedName>
    <definedName name="cisloobjektu">'[2]Krycí list'!$A$4</definedName>
    <definedName name="cislostavby">'[2]Krycí list'!$A$6</definedName>
    <definedName name="Dodavka">'[4]Rekapitulace'!$G$8</definedName>
    <definedName name="Dodavka0">#REF!</definedName>
    <definedName name="HSV">'[4]Rekapitulace'!$E$8</definedName>
    <definedName name="HSV0">#REF!</definedName>
    <definedName name="HZS">'[4]Rekapitulace'!$I$8</definedName>
    <definedName name="HZS0">#REF!</definedName>
    <definedName name="jiný">#REF!</definedName>
    <definedName name="marže_Gaus">#REF!</definedName>
    <definedName name="Mont">'[4]Rekapitulace'!$H$8</definedName>
    <definedName name="Montaz0">#REF!</definedName>
    <definedName name="nazevobjektu">'[2]Krycí list'!$C$4</definedName>
    <definedName name="nazevstavby">'[2]Krycí list'!$C$6</definedName>
    <definedName name="_xlnm.Print_Titles" localSheetId="1">'001'!$9:$11</definedName>
    <definedName name="_xlnm.Print_Titles" localSheetId="2">'002'!$9:$11</definedName>
    <definedName name="_xlnm.Print_Titles" localSheetId="3">'003'!$9:$11</definedName>
    <definedName name="_xlnm.Print_Titles" localSheetId="4">'004'!$9:$11</definedName>
    <definedName name="_xlnm.Print_Titles" localSheetId="5">'005'!$9:$11</definedName>
    <definedName name="_xlnm.Print_Titles" localSheetId="6">'006'!$9:$11</definedName>
    <definedName name="_xlnm.Print_Titles" localSheetId="7">'007'!$9:$11</definedName>
    <definedName name="_xlnm.Print_Titles" localSheetId="8">'008'!$9:$11</definedName>
    <definedName name="_xlnm.Print_Titles" localSheetId="9">'009'!$9:$11</definedName>
    <definedName name="_xlnm.Print_Titles" localSheetId="10">'010'!$9:$11</definedName>
    <definedName name="_xlnm.Print_Titles" localSheetId="11">'011'!$9:$11</definedName>
    <definedName name="_xlnm.Print_Titles" localSheetId="12">'012'!$9:$11</definedName>
    <definedName name="_xlnm.Print_Titles" localSheetId="13">'013'!$9:$11</definedName>
    <definedName name="_xlnm.Print_Titles" localSheetId="14">'014'!$9:$11</definedName>
    <definedName name="_xlnm.Print_Titles" localSheetId="15">'015'!$9:$11</definedName>
    <definedName name="_xlnm.Print_Titles" localSheetId="16">'016'!$9:$11</definedName>
    <definedName name="_xlnm.Print_Titles" localSheetId="17">'017'!$9:$11</definedName>
    <definedName name="_xlnm.Print_Titles" localSheetId="18">'018'!$9:$11</definedName>
    <definedName name="_xlnm.Print_Titles" localSheetId="19">'019'!$9:$11</definedName>
    <definedName name="_xlnm.Print_Titles" localSheetId="20">'020'!$9:$11</definedName>
    <definedName name="_xlnm.Print_Titles" localSheetId="21">'021'!$9:$11</definedName>
    <definedName name="_xlnm.Print_Titles" localSheetId="22">'022'!$9:$11</definedName>
    <definedName name="_xlnm.Print_Titles" localSheetId="23">'023'!$9:$11</definedName>
    <definedName name="_xlnm.Print_Titles" localSheetId="24">'024'!$9:$11</definedName>
    <definedName name="_xlnm.Print_Titles" localSheetId="25">'025'!$9:$11</definedName>
    <definedName name="_xlnm.Print_Titles" localSheetId="26">'026-zrušeno'!$9:$11</definedName>
    <definedName name="_xlnm.Print_Titles" localSheetId="27">'027'!$9:$11</definedName>
    <definedName name="_xlnm.Print_Titles" localSheetId="28">'028'!$9:$11</definedName>
    <definedName name="_xlnm.Print_Titles" localSheetId="29">'029'!$9:$11</definedName>
    <definedName name="_xlnm.Print_Titles" localSheetId="30">'030-zrušeno'!$1:$11</definedName>
    <definedName name="_xlnm.Print_Titles" localSheetId="31">'031'!$1:$11</definedName>
    <definedName name="_xlnm.Print_Titles" localSheetId="32">'032'!$1:$11</definedName>
    <definedName name="_xlnm.Print_Titles" localSheetId="0">'2013_04 - Rekapitulace objektů '!$1:$9</definedName>
    <definedName name="_xlnm.Print_Area" localSheetId="20">'020'!$A$1:$I$47</definedName>
    <definedName name="_xlnm.Print_Area" localSheetId="30">'030-zrušeno'!$A$1:$L$16</definedName>
    <definedName name="_xlnm.Print_Area" localSheetId="31">'031'!$A$1:$L$32</definedName>
    <definedName name="_xlnm.Print_Area" localSheetId="32">'032'!$A$1:$L$81</definedName>
    <definedName name="PSV">'[4]Rekapitulace'!$F$8</definedName>
    <definedName name="PSV0">#REF!</definedName>
    <definedName name="Rek">#REF!</definedName>
    <definedName name="SloupecCC" localSheetId="31">#REF!</definedName>
    <definedName name="SloupecCC" localSheetId="32">#REF!</definedName>
    <definedName name="SloupecCisloPol" localSheetId="31">#REF!</definedName>
    <definedName name="SloupecCisloPol" localSheetId="32">#REF!</definedName>
    <definedName name="SloupecCH" localSheetId="31">#REF!</definedName>
    <definedName name="SloupecCH" localSheetId="32">#REF!</definedName>
    <definedName name="SloupecJC" localSheetId="31">#REF!</definedName>
    <definedName name="SloupecJC" localSheetId="32">#REF!</definedName>
    <definedName name="SloupecJH" localSheetId="31">#REF!</definedName>
    <definedName name="SloupecJH" localSheetId="32">#REF!</definedName>
    <definedName name="SloupecMJ" localSheetId="31">#REF!</definedName>
    <definedName name="SloupecMJ" localSheetId="32">#REF!</definedName>
    <definedName name="SloupecMnozstvi" localSheetId="31">#REF!</definedName>
    <definedName name="SloupecMnozstvi" localSheetId="32">#REF!</definedName>
    <definedName name="SloupecNazPol" localSheetId="31">#REF!</definedName>
    <definedName name="SloupecNazPol" localSheetId="32">#REF!</definedName>
    <definedName name="SloupecPC" localSheetId="31">#REF!</definedName>
    <definedName name="SloupecPC" localSheetId="32">#REF!</definedName>
    <definedName name="Služby">#REF!</definedName>
    <definedName name="Strojní">#REF!</definedName>
    <definedName name="Subdodávky">#REF!</definedName>
    <definedName name="Typ">#REF!</definedName>
    <definedName name="VRN">'[4]Rekapitulace'!$H$21</definedName>
    <definedName name="VRNKc">'[3]Rekapitulace'!#REF!</definedName>
    <definedName name="VRNnazev">'[3]Rekapitulace'!#REF!</definedName>
    <definedName name="VRNproc">'[3]Rekapitulace'!#REF!</definedName>
    <definedName name="VRNzakl">'[3]Rekapitulace'!#REF!</definedName>
  </definedNames>
  <calcPr fullCalcOnLoad="1"/>
</workbook>
</file>

<file path=xl/sharedStrings.xml><?xml version="1.0" encoding="utf-8"?>
<sst xmlns="http://schemas.openxmlformats.org/spreadsheetml/2006/main" count="5075" uniqueCount="695">
  <si>
    <t>T13, Kanalizace DN 300 hrdlová</t>
  </si>
  <si>
    <t xml:space="preserve">Objednatel:   </t>
  </si>
  <si>
    <t xml:space="preserve">Zhotovitel:   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</si>
  <si>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</si>
  <si>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</si>
  <si>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</si>
  <si>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</si>
  <si>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</si>
  <si>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</si>
  <si>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</si>
  <si>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</si>
  <si>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</si>
  <si>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4</t>
  </si>
  <si>
    <t>5</t>
  </si>
  <si>
    <t>8</t>
  </si>
  <si>
    <t>HSV</t>
  </si>
  <si>
    <t xml:space="preserve">Práce a dodávky HSV   </t>
  </si>
  <si>
    <t xml:space="preserve">Zemní práce   </t>
  </si>
  <si>
    <t>113107222</t>
  </si>
  <si>
    <t xml:space="preserve">Odstr podkl &gt;200m2 kam drcené -20cm   </t>
  </si>
  <si>
    <t>m2</t>
  </si>
  <si>
    <t>113107225</t>
  </si>
  <si>
    <t xml:space="preserve">Odstranění podkladu pl přes 200 m2 z kameniva drceného tl 500 mm   </t>
  </si>
  <si>
    <t>113107245</t>
  </si>
  <si>
    <t xml:space="preserve">Odstr podkl &gt;200m2 živičných -25cm   </t>
  </si>
  <si>
    <t>113151314</t>
  </si>
  <si>
    <t xml:space="preserve">Odstranění živičného krytu frézováním pl přes 500 m2 tl 50 mm s překážkami v trase   </t>
  </si>
  <si>
    <t>115101201</t>
  </si>
  <si>
    <t xml:space="preserve">Čerpání vody na dopravní výšku do 10 m průměrný přítok do 500 l/min   </t>
  </si>
  <si>
    <t>hod</t>
  </si>
  <si>
    <t>115101301</t>
  </si>
  <si>
    <t xml:space="preserve">Pohotovost čerpací soupravy pro dopravní výšku do 10 m přítok do 500 l/min   </t>
  </si>
  <si>
    <t>den</t>
  </si>
  <si>
    <t>119001402</t>
  </si>
  <si>
    <t xml:space="preserve">Dočasné zajištění potrubí ocelového nebo litinového DN do 500   </t>
  </si>
  <si>
    <t>m</t>
  </si>
  <si>
    <t>119001421</t>
  </si>
  <si>
    <t xml:space="preserve">Dočasné zajištění kabelů a kabelových tratí ze 3 volně ložených kabelů   </t>
  </si>
  <si>
    <t>120001101</t>
  </si>
  <si>
    <t xml:space="preserve">Příplatek za ztížení vykopávky v blízkosti podzemního vedení   </t>
  </si>
  <si>
    <t>m3</t>
  </si>
  <si>
    <t>132201202</t>
  </si>
  <si>
    <t xml:space="preserve">Hloubení rýh š do 2000 mm v hornině tř. 3 objemu do 1000 m3   </t>
  </si>
  <si>
    <t>132201209</t>
  </si>
  <si>
    <t xml:space="preserve">Příplatek za lepivost k hloubení rýh š do 2000 mm v hornině tř. 3   </t>
  </si>
  <si>
    <t>132301204</t>
  </si>
  <si>
    <t xml:space="preserve">Hloubení rýh š do 2000 mm v hornině tř. 4 objemu přes 5000 m3   </t>
  </si>
  <si>
    <t>132301209</t>
  </si>
  <si>
    <t xml:space="preserve">Příplatek za lepivost k hloubení rýh š do 2000 mm v hornině tř. 4   </t>
  </si>
  <si>
    <t>151201102</t>
  </si>
  <si>
    <t xml:space="preserve">Zřízení zátažného pažení a rozepření stěn rýh hl do 4 m   </t>
  </si>
  <si>
    <t>151201112</t>
  </si>
  <si>
    <t xml:space="preserve">Odstranění zátažného pažení a rozepření stěn rýh hl do 4 m   </t>
  </si>
  <si>
    <t>161101101</t>
  </si>
  <si>
    <t xml:space="preserve">Svislé přemístění výkopku z horniny tř. 1 až 4 hl výkopu do 2,5 m   </t>
  </si>
  <si>
    <t>162701105</t>
  </si>
  <si>
    <t xml:space="preserve">Vodorovné přemístění do 10000 m výkopku z horniny tř. 1 až 4   </t>
  </si>
  <si>
    <t>171201201</t>
  </si>
  <si>
    <t xml:space="preserve">Uložení sypaniny na skládku   </t>
  </si>
  <si>
    <t>174101101</t>
  </si>
  <si>
    <t xml:space="preserve">Zásyp jam, šachet rýh nebo kolem objektů sypaninou se zhutněním   </t>
  </si>
  <si>
    <t>122614300</t>
  </si>
  <si>
    <t xml:space="preserve">kamenivo struskové pro stavební účely zrnitost 16-32 mm   </t>
  </si>
  <si>
    <t>t</t>
  </si>
  <si>
    <t>175101101</t>
  </si>
  <si>
    <t xml:space="preserve">Obsyp potrubí bez prohození sypaniny z hornin tř. 1 až 4 uloženým do 3 m od kraje výkopu - štěrkopísek   </t>
  </si>
  <si>
    <t>583373030</t>
  </si>
  <si>
    <t xml:space="preserve">štěrkopísek frakce 0-8 třída C   </t>
  </si>
  <si>
    <t>Srov-983</t>
  </si>
  <si>
    <t xml:space="preserve">Poplatek za řízenou skládku- vč. prokázáni přijatelnosti odpadu   </t>
  </si>
  <si>
    <t>Srov-984</t>
  </si>
  <si>
    <t xml:space="preserve">Poplatek za skládku přebytečné zeminy vč. analýz a rozboru o uložení odpadu na skládku   </t>
  </si>
  <si>
    <t>Srov-999</t>
  </si>
  <si>
    <t xml:space="preserve">Zajištění sloupu NN vedení, dodávka montáž, demontáž   </t>
  </si>
  <si>
    <t>sada</t>
  </si>
  <si>
    <t xml:space="preserve">Zakládání   </t>
  </si>
  <si>
    <t>212752112</t>
  </si>
  <si>
    <t xml:space="preserve">Trativod z drenážních trubek pálených DN do 100 včetně lože otevřený výkop   </t>
  </si>
  <si>
    <t>242111111</t>
  </si>
  <si>
    <t xml:space="preserve">Provizorní čerpací studna   </t>
  </si>
  <si>
    <t>kus</t>
  </si>
  <si>
    <t xml:space="preserve">Vodorovné konstrukce   </t>
  </si>
  <si>
    <t xml:space="preserve">Sedlové lože z betonu prostého Tř. C12/15 otevřený výkop   </t>
  </si>
  <si>
    <t>452351101</t>
  </si>
  <si>
    <t xml:space="preserve">Bednění podkladních desek nebo bloků nebo sedlového lože otevřený výkop   </t>
  </si>
  <si>
    <t xml:space="preserve">Komunikace   </t>
  </si>
  <si>
    <t>565145111</t>
  </si>
  <si>
    <t xml:space="preserve">Asfaltový beton vrstva podkladní ACP 16 (obalované kamenivo OKS) tl 60 mm š do 3 m   </t>
  </si>
  <si>
    <t>565165112</t>
  </si>
  <si>
    <t xml:space="preserve">Asfaltový beton vrstva podkladní ACP 16 (obalované kamenivo OKS) tl 90 mm š do 3  m   </t>
  </si>
  <si>
    <t>577144111</t>
  </si>
  <si>
    <t xml:space="preserve">Asfaltový beton vrstva obrusná ACO 11 (ABS) tř. I tl 50 mm š do 3 m z nemodifikovaného asfaltu   </t>
  </si>
  <si>
    <t>577166111</t>
  </si>
  <si>
    <t xml:space="preserve">Asfaltový beton vrstva ložní ACL 22 (ABVH) tl 70 mm š do 3 m z nemodifikovaného asfaltu   </t>
  </si>
  <si>
    <t>599141111</t>
  </si>
  <si>
    <t xml:space="preserve">Vyplnění spár mezi silničními dílci živičnou zálivkou   </t>
  </si>
  <si>
    <t xml:space="preserve">Trubní vedení   </t>
  </si>
  <si>
    <t>831372121</t>
  </si>
  <si>
    <t xml:space="preserve">Montáž potrubí z trub kameninových hrdlových s integrovaným těsněním výkop sklon do 20 % DN 300   </t>
  </si>
  <si>
    <t>597107110</t>
  </si>
  <si>
    <t xml:space="preserve">trouba kameninová glazovaná DN300mm L2,50m spojovací systém C Třída 160   </t>
  </si>
  <si>
    <t>837312221</t>
  </si>
  <si>
    <t xml:space="preserve">Montáž kameninových tvarovek jednoosých s integrovaným těsněním otevřený výkop DN 150   </t>
  </si>
  <si>
    <t>597118520</t>
  </si>
  <si>
    <t xml:space="preserve">ucpávka kameninová glazovaná DN150mm spojovací systém F   </t>
  </si>
  <si>
    <t>837371221</t>
  </si>
  <si>
    <t xml:space="preserve">Montáž kameninových tvarovek odbočných s integrovaným těsněním otevřený výkop DN 300   </t>
  </si>
  <si>
    <t>597115700</t>
  </si>
  <si>
    <t xml:space="preserve">odbočka kameninová glazovaná jednoduchá šikmá DN300/150 L50cm spojovací systém C/F tř.160/-   </t>
  </si>
  <si>
    <t>899104111</t>
  </si>
  <si>
    <t xml:space="preserve">Osazení poklopů litinových nebo ocelových včetně rámů hmotnosti nad 150 kg   </t>
  </si>
  <si>
    <t>5524-S3</t>
  </si>
  <si>
    <t xml:space="preserve">Poklop BEGU R1 D 400 vč.rámu.s odv.a tlum.vložkou   </t>
  </si>
  <si>
    <t>ks</t>
  </si>
  <si>
    <t>nab-30</t>
  </si>
  <si>
    <t xml:space="preserve">Vstupní šachta kanalizační prefa, vnitřní pr.1m, tl. stěny 120mm, žlab a nást kameninová (dno potrubí do hl. 2 m), včetně montáže   </t>
  </si>
  <si>
    <t>kpl</t>
  </si>
  <si>
    <t>nab-31</t>
  </si>
  <si>
    <t xml:space="preserve">Vstupní šachta kanalizační prefa, vnitřní pr.1m, tl. stěny 120mm, žlab a nást kameninová (dno potrubí do hl.3 m), včetně montáže   </t>
  </si>
  <si>
    <t>nab-32</t>
  </si>
  <si>
    <t xml:space="preserve">Vstupní šachta kanalizační prefa, vnitřní pr.1m, tl. stěny 120mm, žlab a kyneta z kameniny, (dno potrubí do hl.4,00 m), včetně montáže   </t>
  </si>
  <si>
    <t>SROV-122</t>
  </si>
  <si>
    <t xml:space="preserve">Prohlídka televizní kamerou ,vč.záznamu   </t>
  </si>
  <si>
    <t>9</t>
  </si>
  <si>
    <t xml:space="preserve">Ostatní konstrukce a práce-bourání   </t>
  </si>
  <si>
    <t>919735112</t>
  </si>
  <si>
    <t xml:space="preserve">Řezání stávajícího živičného krytu hl do 100 mm   </t>
  </si>
  <si>
    <t>979082213</t>
  </si>
  <si>
    <t xml:space="preserve">Vodorovná doprava suti po suchu do 1 km   </t>
  </si>
  <si>
    <t>979082219</t>
  </si>
  <si>
    <t xml:space="preserve">Příplatek ZKD 1 km u vodorovné dopravy suti po suchu do 1 km   </t>
  </si>
  <si>
    <t>99</t>
  </si>
  <si>
    <t xml:space="preserve">Přesun hmot   </t>
  </si>
  <si>
    <t>9982761-s</t>
  </si>
  <si>
    <t xml:space="preserve">Přesun hmot pro trubní vedení z trub kam otevřený výkop (štěrkové materiály)   </t>
  </si>
  <si>
    <t>M</t>
  </si>
  <si>
    <t xml:space="preserve">Práce a dodávky M   </t>
  </si>
  <si>
    <t>23-M</t>
  </si>
  <si>
    <t xml:space="preserve">Montáže potrubí   </t>
  </si>
  <si>
    <t>230170005</t>
  </si>
  <si>
    <t xml:space="preserve">Tlakové zkoušky těsnosti potrubí - příprava DN do 350   </t>
  </si>
  <si>
    <t>230170015</t>
  </si>
  <si>
    <t xml:space="preserve">Tlakové zkoušky těsnosti potrubí - zkouška DN do 350   </t>
  </si>
  <si>
    <t xml:space="preserve">Celkem   </t>
  </si>
  <si>
    <t>T13, Kanalizace DN 300 protlak</t>
  </si>
  <si>
    <t>113107185</t>
  </si>
  <si>
    <t xml:space="preserve">Odstranění podkladu pl přes 50 do 200 m2 živičných tl 250 mm   </t>
  </si>
  <si>
    <t xml:space="preserve">Odstranění podkladu pl přes 200 m2 z kameniva drceného tl 200 mm   </t>
  </si>
  <si>
    <t>121101101</t>
  </si>
  <si>
    <t xml:space="preserve">Sejmutí ornice s přemístěním na vzdálenost do 50 m   </t>
  </si>
  <si>
    <t>143411111</t>
  </si>
  <si>
    <t xml:space="preserve">Startovací a koncové jámy-zemní práce, rozepření a zajištění jámy vč. vystrojení, zčerpávání vody po dobu výstavby   </t>
  </si>
  <si>
    <t>181301103</t>
  </si>
  <si>
    <t xml:space="preserve">Rozprostření ornice pl do 500 m2 v rovině nebo ve svahu do 1:5 tl vrstvy do 200 mm   </t>
  </si>
  <si>
    <t>183405211</t>
  </si>
  <si>
    <t xml:space="preserve">Výsev trávníku hydroosevem na ornici   </t>
  </si>
  <si>
    <t>005724700</t>
  </si>
  <si>
    <t xml:space="preserve">osivo směs travní krajinná - technická   </t>
  </si>
  <si>
    <t>kg</t>
  </si>
  <si>
    <t>564851114</t>
  </si>
  <si>
    <t xml:space="preserve">Podklad ze štěrkodrtě ŠD tl 180 mm   </t>
  </si>
  <si>
    <t>577165112</t>
  </si>
  <si>
    <t xml:space="preserve">Asfaltový beton vrstva ložní ACL 16 (ABH) tl 70 mm š do 3 m z nemodifikovaného asfaltu   </t>
  </si>
  <si>
    <t>nab-010</t>
  </si>
  <si>
    <t xml:space="preserve">Bezvýkopová technologie řízené mikrotuneláže se zatláčením kam. trub určených pro ražení (CreaDig) včetně potrubí   </t>
  </si>
  <si>
    <t>837372221</t>
  </si>
  <si>
    <t xml:space="preserve">Montáž kameninových tvarovek jednoosých s integrovaným těsněním otevřený výkop DN 300   </t>
  </si>
  <si>
    <t>597118590</t>
  </si>
  <si>
    <t xml:space="preserve">ucpávka kameninová glazovaná DN300mm spojovací systém F   </t>
  </si>
  <si>
    <t>552434-S</t>
  </si>
  <si>
    <t xml:space="preserve">poklop na vstupní šachtu litinový s betonovou výplní, s odvětráváním, zatížení D400 s tlumící vložkou   </t>
  </si>
  <si>
    <t>552434440</t>
  </si>
  <si>
    <t xml:space="preserve">poklop kruhový litinový D600 B125   </t>
  </si>
  <si>
    <t xml:space="preserve">Vstupní šachta kanalizační prefa, vnitřní pr.1m, tl. stěny 120mm, žlab a kyneta z kameniny, (dno potrubí do hl.4 m), včetně montáže   </t>
  </si>
  <si>
    <t>nab-322</t>
  </si>
  <si>
    <t xml:space="preserve">Spádišťová šachta vnitř.prům. 1m, tl.stěny 120mm, dno a nárazová stěna v provedení s čedičovými segmenty(dno potr.do hl.8m)   </t>
  </si>
  <si>
    <t>srov-40</t>
  </si>
  <si>
    <t xml:space="preserve">Povrchová ochrana vnějšího pláště šachty (nátěr krystalonem na zlepšení vlastností betonu)   </t>
  </si>
  <si>
    <t>T13, Kanalizační odbočky DN 150</t>
  </si>
  <si>
    <t>113106123</t>
  </si>
  <si>
    <t xml:space="preserve">Rozebrání dlažeb nebo dílců komunikací pro pěší ze zámkových dlaždic   </t>
  </si>
  <si>
    <t xml:space="preserve">Odstranění podkladu pl přes 200 m2 živičných tl 250 mm   </t>
  </si>
  <si>
    <t>113201111</t>
  </si>
  <si>
    <t xml:space="preserve">Vytrhání obrub chodníkových ležatých   </t>
  </si>
  <si>
    <t xml:space="preserve">Sejmutí ornice s přemístěním -50m   </t>
  </si>
  <si>
    <t xml:space="preserve">Rýhy š -2m přípl za lepivost hor 4   </t>
  </si>
  <si>
    <t>151101101</t>
  </si>
  <si>
    <t xml:space="preserve">Pažení příložné s rozepř hl -2m zříz   </t>
  </si>
  <si>
    <t>151101111</t>
  </si>
  <si>
    <t xml:space="preserve">Pažení přílož s rozepř hl -2m odstr   </t>
  </si>
  <si>
    <t xml:space="preserve">Svislé přem výkopku hor 1-4 hl -2,5m   </t>
  </si>
  <si>
    <t>162501102</t>
  </si>
  <si>
    <t xml:space="preserve">Vodorovné přem výkopku hor 1-4 -3km   </t>
  </si>
  <si>
    <t>167101102</t>
  </si>
  <si>
    <t xml:space="preserve">Nakládání výkopku z hornin tř. 1 až 4 přes 100 m3   </t>
  </si>
  <si>
    <t xml:space="preserve">Zásyp zhutněný jam šachet rýh   </t>
  </si>
  <si>
    <t xml:space="preserve">Obsyp potrubí sypaninou bez prohoz   </t>
  </si>
  <si>
    <t>175101109</t>
  </si>
  <si>
    <t xml:space="preserve">Příplatek k obsypu potrubí sypaninou uloženou do 3 m od kraje výkopu za prohození sypaniny   </t>
  </si>
  <si>
    <t xml:space="preserve">Rozprost ornice -500m2 -1:5 tl -20cm   </t>
  </si>
  <si>
    <t>005724720</t>
  </si>
  <si>
    <t xml:space="preserve">osivo směs travní krajinná - rovinná   </t>
  </si>
  <si>
    <t xml:space="preserve">Poplatek za řízenou skládku vč.analýz rozboru o uložení odpadu na skládku   </t>
  </si>
  <si>
    <t>451573111</t>
  </si>
  <si>
    <t xml:space="preserve">Lože pod potrubí z písku a štěrkop   </t>
  </si>
  <si>
    <t>452311121</t>
  </si>
  <si>
    <t xml:space="preserve">Podkladní desky z betonu prostého tř. C 8/10 otevřený výkop   </t>
  </si>
  <si>
    <t>577145111</t>
  </si>
  <si>
    <t xml:space="preserve">Asfaltový beton vrstva obrusná ACO 16 (ABH) tl 50 mm š do 3 m z nemodifikovaného asfaltu   </t>
  </si>
  <si>
    <t>596211110</t>
  </si>
  <si>
    <t xml:space="preserve">Kladení zámkové dlažby komunikací pro pěší tl 60 mm skupiny A pl do 50 m2   </t>
  </si>
  <si>
    <t>592174910</t>
  </si>
  <si>
    <t xml:space="preserve">obrubník betonový silniční ABO 2-15 100x15x25 cm   </t>
  </si>
  <si>
    <t>831263195</t>
  </si>
  <si>
    <t xml:space="preserve">Příplatek za zřízení kanalizační přípojky DN 100 až 300   </t>
  </si>
  <si>
    <t>831312121</t>
  </si>
  <si>
    <t xml:space="preserve">Montáž potrubí z trub kameninových hrdlových s integrovaným těsněním výkop sklon do 20 % DN 150   </t>
  </si>
  <si>
    <t>597106750</t>
  </si>
  <si>
    <t xml:space="preserve">trouba kameninová glazovaná DN150mm L1,50m spojovací systém F   </t>
  </si>
  <si>
    <t>89441</t>
  </si>
  <si>
    <t xml:space="preserve">Napojení přípojky na potrubí   </t>
  </si>
  <si>
    <t>89442</t>
  </si>
  <si>
    <t xml:space="preserve">Napojení přípojky do šachty DN 1000   </t>
  </si>
  <si>
    <t>89443</t>
  </si>
  <si>
    <t xml:space="preserve">Zřízení revizní plastové šachty DN 400 s poklopem vč.dodávky   </t>
  </si>
  <si>
    <t>nab-2</t>
  </si>
  <si>
    <t xml:space="preserve">Kamerová prohlídka vč. pořízení videozáznamu   </t>
  </si>
  <si>
    <t>917131111</t>
  </si>
  <si>
    <t xml:space="preserve">Osazení chodníkového obrubníku kamenného ležatého bez boční opěry do lože z betonu prostého   </t>
  </si>
  <si>
    <t>919735113</t>
  </si>
  <si>
    <t xml:space="preserve">Řezání stávajícího živičného krytu hl do 150 mm   </t>
  </si>
  <si>
    <t xml:space="preserve">Vodorovná doprava suti -1km   </t>
  </si>
  <si>
    <t xml:space="preserve">Vodor dopr suti přípl za další 1km   </t>
  </si>
  <si>
    <t>979087212</t>
  </si>
  <si>
    <t xml:space="preserve">Nakládání na dopravní prostředky pro vodorovnou dopravu suti   </t>
  </si>
  <si>
    <t>230170004</t>
  </si>
  <si>
    <t xml:space="preserve">Tlakové zkoušky těsnosti potrubí - příprava DN do 200   </t>
  </si>
  <si>
    <t>230170014</t>
  </si>
  <si>
    <t xml:space="preserve">Tlakové zkoušky těsnosti potrubí - zkouška DN do 200   </t>
  </si>
  <si>
    <t>T13a, Kanalizace DN 300</t>
  </si>
  <si>
    <t>119001401</t>
  </si>
  <si>
    <t xml:space="preserve">Zajištění doč potr ocel lit DN -200   </t>
  </si>
  <si>
    <t>119001412</t>
  </si>
  <si>
    <t xml:space="preserve">Dočasné zajištění potrubí betonového, ŽB, kameninového nebo vláknocementového DN do 500   </t>
  </si>
  <si>
    <t>212752212</t>
  </si>
  <si>
    <t xml:space="preserve">Trativod z drenážních trubek plastových flexibilních D do 100 mm včetně lože otevřený výkop   </t>
  </si>
  <si>
    <t>452312131</t>
  </si>
  <si>
    <t xml:space="preserve">Sedlové lože z betonu prostého tř. C 12/15 otevřený výkop   </t>
  </si>
  <si>
    <t>597109840</t>
  </si>
  <si>
    <t xml:space="preserve">koleno kameninové glazované DN150mm 45° spojovací systém F   </t>
  </si>
  <si>
    <t>597117700</t>
  </si>
  <si>
    <t xml:space="preserve">odbočka kameninová glazovaná jednoduchá kolmá DN300/150 L50cm spojovací systém C/F tř.160/-   </t>
  </si>
  <si>
    <t>552434420</t>
  </si>
  <si>
    <t xml:space="preserve">poklop na vstupní šachtu litinový s betonovou výplní a odvětráváním D400 s tlumící vložkou   </t>
  </si>
  <si>
    <t>soub</t>
  </si>
  <si>
    <t>nab-321</t>
  </si>
  <si>
    <t xml:space="preserve">Spádišťová šachta vnitř.prům. 1m, tl. stěny 120mm, dno a nárazová stěna v prov. s čedičovými segmenty (dno potr. do hl.4 m) obtokové potrubí vče.obetonování   </t>
  </si>
  <si>
    <t>998276101</t>
  </si>
  <si>
    <t xml:space="preserve">Přesun hmot pro trubní vedení z trub otevřený výkop   </t>
  </si>
  <si>
    <t xml:space="preserve">Přesun hmot pro trubní vedení   </t>
  </si>
  <si>
    <t>T13a, Kanalizační odbočky DN 150</t>
  </si>
  <si>
    <t>919735115</t>
  </si>
  <si>
    <t xml:space="preserve">Řezání stávajícího živičného krytu hl do 250 mm   </t>
  </si>
  <si>
    <t>T13a1, Kanalizace DN 250</t>
  </si>
  <si>
    <t>151101102</t>
  </si>
  <si>
    <t xml:space="preserve">Zřízení příložného pažení a rozepření stěn rýh hl do 4 m   </t>
  </si>
  <si>
    <t>151101112</t>
  </si>
  <si>
    <t xml:space="preserve">Odstranění příložného pažení a rozepření stěn rýh hl do 4 m   </t>
  </si>
  <si>
    <t>831362121</t>
  </si>
  <si>
    <t xml:space="preserve">Montáž potrubí z trub kameninových hrdlových s integrovaným těsněním výkop sklon do 20 % DN 250   </t>
  </si>
  <si>
    <t>597107020</t>
  </si>
  <si>
    <t xml:space="preserve">trouba kameninová glazovaná DN250mm L2,50m spojovací systém C Třida 160   </t>
  </si>
  <si>
    <t>597118560</t>
  </si>
  <si>
    <t xml:space="preserve">ucpávka kameninová glazovaná DN250mm spojovací systém C   </t>
  </si>
  <si>
    <t>597115430</t>
  </si>
  <si>
    <t xml:space="preserve">odbočka kameninová glazovaná jednoduchá šikmá DN200/150 L50cm spojovací systém F/F tř.160/-   </t>
  </si>
  <si>
    <t>nab-311</t>
  </si>
  <si>
    <t xml:space="preserve">Spádišťová šachta vnitř.prům. 1m, tl. stěny 120mm, dno a nárazová stěna v prov. s čedičovými segmenty (dno potr. do hl.3 m) obtokové potrubí vče.obetonování   </t>
  </si>
  <si>
    <t>T13a1, Kanalizační odbočky DN 150</t>
  </si>
  <si>
    <t>T13b, Kanalizační odbočky DN 150</t>
  </si>
  <si>
    <t>T13b1, Kanalizace DN 300</t>
  </si>
  <si>
    <t>113106241</t>
  </si>
  <si>
    <t xml:space="preserve">Rozebrání vozovek ze silničních dílců   </t>
  </si>
  <si>
    <t xml:space="preserve">Lože pod potrubí otevřený výkop ze štěrkopísku   </t>
  </si>
  <si>
    <t>584921111</t>
  </si>
  <si>
    <t xml:space="preserve">Osazení dílců z předpjatého betonu do lože z kameniva těženého tl 50 mm hmotnosti do 6 t   </t>
  </si>
  <si>
    <t>593810850</t>
  </si>
  <si>
    <t xml:space="preserve">panel silniční IZD 2/10 299x119x15 cm   </t>
  </si>
  <si>
    <t xml:space="preserve">poklop kruhový litinový D600 B   </t>
  </si>
  <si>
    <t>979094441</t>
  </si>
  <si>
    <t xml:space="preserve">Očištění vybouraných silničních dílců s původním spárováním z kameniva těženého   </t>
  </si>
  <si>
    <t>T13b1, Kanalizační odbočky DN 150</t>
  </si>
  <si>
    <t>T13c, Kanalizace DN 300</t>
  </si>
  <si>
    <t xml:space="preserve">Dočasné zajištění potrubí ocelového nebo litinového DN do 200   </t>
  </si>
  <si>
    <t>119001411</t>
  </si>
  <si>
    <t xml:space="preserve">Dočasné zajištění potrubí betonového, ŽB, kameninového nebo vláknocementového DN do 200   </t>
  </si>
  <si>
    <t>552434400</t>
  </si>
  <si>
    <t xml:space="preserve">poklop na vstupní šachtu litinový D600 C   </t>
  </si>
  <si>
    <t>T13c, Kanalizační odbočky DN 150</t>
  </si>
  <si>
    <t>T13c. Kanalizační odbočky DN 200</t>
  </si>
  <si>
    <t>831352121</t>
  </si>
  <si>
    <t xml:space="preserve">Montáž potrubí z trub kameninových hrdlových s integrovaným těsněním výkop sklon do 20 % DN 200   </t>
  </si>
  <si>
    <t>597106760</t>
  </si>
  <si>
    <t xml:space="preserve">trouba kameninová glazovaná DN200mm L1,50m spojovací systém F   </t>
  </si>
  <si>
    <t>T13d, Kanalizace DN 300 hrdlová</t>
  </si>
  <si>
    <t>T13d, Kanalizace DN 300 ze sklolaminátu</t>
  </si>
  <si>
    <t>0090200</t>
  </si>
  <si>
    <t xml:space="preserve">Obnova oplocení z drátěného pletiva výšky 1,5m   </t>
  </si>
  <si>
    <t>111201101</t>
  </si>
  <si>
    <t xml:space="preserve">Odstranění křovin a stromů průměru kmene do 100 mm i s kořeny z celkové plochy do 1000 m2   </t>
  </si>
  <si>
    <t>112101101</t>
  </si>
  <si>
    <t xml:space="preserve">Kácení stromů listnatých D kmene do 300 mm   </t>
  </si>
  <si>
    <t>112201101</t>
  </si>
  <si>
    <t xml:space="preserve">Odstranění pařezů D do 300 mm   </t>
  </si>
  <si>
    <t xml:space="preserve">Hloubení rýh š do 2000 mm v hornině tř. 3 objemu do 1000 m3 - ruční výkop   </t>
  </si>
  <si>
    <t>162201411</t>
  </si>
  <si>
    <t xml:space="preserve">Vodorovné přemístění kmenů stromů listnatých do 1 km D kmene do 300 mm   </t>
  </si>
  <si>
    <t>162201421</t>
  </si>
  <si>
    <t xml:space="preserve">Vodorovné přemístění pařezů do 1 km D do 300 mm   </t>
  </si>
  <si>
    <t>162201455</t>
  </si>
  <si>
    <t xml:space="preserve">Vodorovné přemístění větví stromů listnatých do 3 km D kmene do 300 mm   </t>
  </si>
  <si>
    <t>162301501</t>
  </si>
  <si>
    <t xml:space="preserve">Vodorovné přemístění křovin do 5 km D kmene do 100 mm   </t>
  </si>
  <si>
    <t>871372111</t>
  </si>
  <si>
    <t xml:space="preserve">Montáž kanalizačního potrubí z laminátových trub HOBAS DN 300 se spojkami v otevřeném výkopu   </t>
  </si>
  <si>
    <t>286410920</t>
  </si>
  <si>
    <t xml:space="preserve">roury z odstředivě litého laminátu HOBAS PN 1 SN 5000 DN 300 DA 324 spojka DC/FWC   </t>
  </si>
  <si>
    <t>894410</t>
  </si>
  <si>
    <t xml:space="preserve">Zřízení sklolaminátového sedla na potrubí DN 300 pro přípojku DN 150   </t>
  </si>
  <si>
    <t>894431</t>
  </si>
  <si>
    <t xml:space="preserve">Zřízení revizní plastové šachty DN 1000 s poklopem vč.dodávky   </t>
  </si>
  <si>
    <t>T13d, Kanalizační odbočky DN 150 z PVC</t>
  </si>
  <si>
    <t>871313121</t>
  </si>
  <si>
    <t xml:space="preserve">Montáž potrubí z kanalizačních trub z PVC otevřený výkop sklon do 20 % DN 150   </t>
  </si>
  <si>
    <t>286113120</t>
  </si>
  <si>
    <t xml:space="preserve">trubka kanalizace plastová KGEM-160x1000 mm SN4   </t>
  </si>
  <si>
    <t>T13d1, Kanalizace DN 200</t>
  </si>
  <si>
    <t>113107130</t>
  </si>
  <si>
    <t xml:space="preserve">Odstranění podkladu pl do 50 m2 z betonu prostého tl 100 mm   </t>
  </si>
  <si>
    <t xml:space="preserve">Obsyp potrubí bez prohození sypaniny z hornin tř. 1 až 4 uloženým do 3 m od kraje výkopu   </t>
  </si>
  <si>
    <t>567311111</t>
  </si>
  <si>
    <t xml:space="preserve">Kryt z betonu tl 100 mm   </t>
  </si>
  <si>
    <t>597107030</t>
  </si>
  <si>
    <t xml:space="preserve">trouba kameninová glazovaná DN200mm L2,50m spojovací systém F Třida 160   </t>
  </si>
  <si>
    <t>919735122</t>
  </si>
  <si>
    <t xml:space="preserve">Řezání stávajícího betonového krytu hl do 100 mm   </t>
  </si>
  <si>
    <t>T13d1, Kanalizační odbočky DN 200</t>
  </si>
  <si>
    <t>T13e, Kanalizace</t>
  </si>
  <si>
    <t xml:space="preserve">ucpávka kameninová glazovaná DN 150, spojovací systém F   </t>
  </si>
  <si>
    <t xml:space="preserve">Osazení poklopů litinových vč rámů hmot přes 150 kg   </t>
  </si>
  <si>
    <t>T13g, Kanalizace DN 300 hrdlová</t>
  </si>
  <si>
    <t>T13g, Kanalizace DN 300 protlak</t>
  </si>
  <si>
    <t>143204113S</t>
  </si>
  <si>
    <t xml:space="preserve">Bezvýkopová technologie z ocelových trub protlačením do 100m D nad 630 do 720 mm   </t>
  </si>
  <si>
    <t>143332800</t>
  </si>
  <si>
    <t xml:space="preserve">trubka ocelová podélně svařovaná hladká 11375.1 D630 tl 10 mm   </t>
  </si>
  <si>
    <t>143411112</t>
  </si>
  <si>
    <t xml:space="preserve">Výplň mezikruží cementopopílkovou suspenzí   </t>
  </si>
  <si>
    <t>143411113</t>
  </si>
  <si>
    <t xml:space="preserve">Fixace potrubí v mezikruží, utěsnění obou konců chráničky   </t>
  </si>
  <si>
    <t>úsek</t>
  </si>
  <si>
    <t>831422121</t>
  </si>
  <si>
    <t>T13g, Kanalizační odbočky DN 150</t>
  </si>
  <si>
    <t>T13g, Kanalizační odbočky DN 200</t>
  </si>
  <si>
    <t>Část:</t>
  </si>
  <si>
    <t>577144121</t>
  </si>
  <si>
    <t xml:space="preserve">Asfaltový beton vrstva obrusná ACO 11 (ABS) tř. I tl 50 mm š přes 3 m z nemodifikovaného asfaltu   </t>
  </si>
  <si>
    <t>T13, Křížení s VTL plynovodem DN 300</t>
  </si>
  <si>
    <t>001</t>
  </si>
  <si>
    <t>130001101</t>
  </si>
  <si>
    <t xml:space="preserve">Vykopávky hloubené přípl za ztížení   </t>
  </si>
  <si>
    <t>132301201</t>
  </si>
  <si>
    <t xml:space="preserve">Hloubení rýh šíř -2m horn 4 -100m3   </t>
  </si>
  <si>
    <t xml:space="preserve">Pažení příložné s rozepř hl -4m zříz   </t>
  </si>
  <si>
    <t xml:space="preserve">Pažení přílož s rozepř hl -4m odstr   </t>
  </si>
  <si>
    <t>T13g, Křížení s VTL plynovodem DN 300</t>
  </si>
  <si>
    <t>Cen. hladina:</t>
  </si>
  <si>
    <t>ÚRS 2009, KROS 2009</t>
  </si>
  <si>
    <t>21,00,</t>
  </si>
  <si>
    <t>Stavba:   Petřkovice, kanalizační stoka T - část B - III.etapa</t>
  </si>
  <si>
    <t>Objekt:   SO 02.2 Splašková kanalizace III. etapa</t>
  </si>
  <si>
    <t xml:space="preserve">  </t>
  </si>
  <si>
    <t>Stavba:</t>
  </si>
  <si>
    <t>Objekt:</t>
  </si>
  <si>
    <t>SO 07 Práce spojené s výskytem tekutých písků</t>
  </si>
  <si>
    <t xml:space="preserve">Část: </t>
  </si>
  <si>
    <t>list</t>
  </si>
  <si>
    <t>Jednotka</t>
  </si>
  <si>
    <t>Množství</t>
  </si>
  <si>
    <t>Jednotkova cena</t>
  </si>
  <si>
    <t>Dodávka</t>
  </si>
  <si>
    <t>Montáž</t>
  </si>
  <si>
    <t>DPH</t>
  </si>
  <si>
    <t>Cena včetně DPH</t>
  </si>
  <si>
    <t>301.001</t>
  </si>
  <si>
    <t>301.002</t>
  </si>
  <si>
    <t>301.003</t>
  </si>
  <si>
    <t/>
  </si>
  <si>
    <t>Celkem</t>
  </si>
  <si>
    <t>SO 08 Pasportizace a monitoring objektů</t>
  </si>
  <si>
    <t>………</t>
  </si>
  <si>
    <t>Položka</t>
  </si>
  <si>
    <t>4.1.</t>
  </si>
  <si>
    <t>Pasportizace objektu před zahájením prací</t>
  </si>
  <si>
    <t>4.1.1.</t>
  </si>
  <si>
    <t>401.001</t>
  </si>
  <si>
    <t xml:space="preserve">Kompletní pasportizace - zápis </t>
  </si>
  <si>
    <t>401.002</t>
  </si>
  <si>
    <t>Ul. fasáda + přilehlé prostory - zápis</t>
  </si>
  <si>
    <t>401.003</t>
  </si>
  <si>
    <t>Ul. fasáda + společné prostory - zápis</t>
  </si>
  <si>
    <t>401.004</t>
  </si>
  <si>
    <t>Ul. fasáda + bez zápisu</t>
  </si>
  <si>
    <t>401.005</t>
  </si>
  <si>
    <t>exteriér zápis</t>
  </si>
  <si>
    <t>4.1.2.</t>
  </si>
  <si>
    <t>Pasportizace komunikace před zahájením prací</t>
  </si>
  <si>
    <t>401.006</t>
  </si>
  <si>
    <t>Pasportizace komuniakce</t>
  </si>
  <si>
    <t>4.1.3.</t>
  </si>
  <si>
    <t>Monitoring poruch</t>
  </si>
  <si>
    <t>401.007</t>
  </si>
  <si>
    <t>Instalace deformetrických bodů</t>
  </si>
  <si>
    <t>401.008</t>
  </si>
  <si>
    <t>Instalace nivelačních bodů</t>
  </si>
  <si>
    <t>401.009</t>
  </si>
  <si>
    <t>Nulové měření</t>
  </si>
  <si>
    <t>401.010</t>
  </si>
  <si>
    <t>Opakované odečty 8x</t>
  </si>
  <si>
    <t>401.011</t>
  </si>
  <si>
    <t>Závěrečná zpráva z monitoringu</t>
  </si>
  <si>
    <t>4.1.4.</t>
  </si>
  <si>
    <t>Činnosti</t>
  </si>
  <si>
    <t>401.012</t>
  </si>
  <si>
    <t>Kontrolní měření dynamických účinků</t>
  </si>
  <si>
    <t>401.013</t>
  </si>
  <si>
    <t>Vyhodnocení dle ČSN73 0040</t>
  </si>
  <si>
    <t>401.014</t>
  </si>
  <si>
    <t>Zpráva měření</t>
  </si>
  <si>
    <t>Vedlejší a ostatní náklady</t>
  </si>
  <si>
    <t>Práce a dodávky HSV</t>
  </si>
  <si>
    <t>1.1.</t>
  </si>
  <si>
    <t>Zařízení staveniště</t>
  </si>
  <si>
    <t>1.1.1.</t>
  </si>
  <si>
    <t>Zřízení, údržba a odstranění prostor dodavatele</t>
  </si>
  <si>
    <t>ZS zhotovitele - sociální objekty</t>
  </si>
  <si>
    <t>Převlékárny, sociální objekty, Kancelář pro stavbyvedoucího a mistra, Mobilní WC na stavbě-pronájem apod.</t>
  </si>
  <si>
    <t xml:space="preserve">Kryté plechové sklady, Volné sklady, Zpevněné plochy, Skládky materiálu ( kámen, štěrk a prefa díly), Mezideponie zeminy apod. </t>
  </si>
  <si>
    <t>Pronájem veřejných ploch pro zařízení staveniště</t>
  </si>
  <si>
    <t>1.1.2.</t>
  </si>
  <si>
    <t>Napojení zařízení staveniště na media</t>
  </si>
  <si>
    <t>Připojení zařízení staveniště na jednotlivá media</t>
  </si>
  <si>
    <t>Elektrická energie</t>
  </si>
  <si>
    <t>Pitná voda</t>
  </si>
  <si>
    <t>Kanalizace</t>
  </si>
  <si>
    <t>Náklady za vypouštění čerpané podzemní vody do veřejné kanalizace</t>
  </si>
  <si>
    <t>Náklady za vypouštění čerpané podzemní vody do povrchových toků</t>
  </si>
  <si>
    <t>1.1.3.</t>
  </si>
  <si>
    <t xml:space="preserve">Náklady na vytýčení všech inženýrských sítí na staveništi u jednotlivých správců a majitelů,  před zahájením stavebních prací </t>
  </si>
  <si>
    <t>1.1.4.</t>
  </si>
  <si>
    <t>Zabezpečení podm.dle Plánu bezpečnosti práce</t>
  </si>
  <si>
    <t>Provizorní přechody pro pěší a přejezdy</t>
  </si>
  <si>
    <t>Provizorní ohrazení výkopu</t>
  </si>
  <si>
    <t>Bezpečnost práce</t>
  </si>
  <si>
    <t>1.1.5.</t>
  </si>
  <si>
    <t xml:space="preserve">Zajištění přístupu na staveniště a skládek </t>
  </si>
  <si>
    <t xml:space="preserve"> Zajištění přístupu na staveniště a skládky včetně poplatků</t>
  </si>
  <si>
    <t>1.1.6.</t>
  </si>
  <si>
    <t>Monitoring podzemních vod</t>
  </si>
  <si>
    <t>Rozbory a sledování kvality podzemních vod-ověřovací rozbory</t>
  </si>
  <si>
    <t>Sledování množství a kvality čerpané podzemní vody, která je následně vypouštěná do kanalizace nebo recipientu po dobu realizace zemních prací</t>
  </si>
  <si>
    <t>1.1.8.</t>
  </si>
  <si>
    <t>Zajištění obslužnosti komunikací a dočasné dopravní značení</t>
  </si>
  <si>
    <t>Čistění komunikací</t>
  </si>
  <si>
    <t>Náklady na zajištění bezpečnosti silničního provozu</t>
  </si>
  <si>
    <t>Dočasné dopravní značení</t>
  </si>
  <si>
    <t>101.019</t>
  </si>
  <si>
    <t>Projekt aktualizace dočasného dopravního značení</t>
  </si>
  <si>
    <t>1.1.9.</t>
  </si>
  <si>
    <t xml:space="preserve">Projednání podmínek s majiteli pozemků </t>
  </si>
  <si>
    <t>Náklady na zajištění vstupu  na pozemky majitelů</t>
  </si>
  <si>
    <t>1.1.11.</t>
  </si>
  <si>
    <t>Zajištění hydrogeologa</t>
  </si>
  <si>
    <t>Náklady na zajištění hydrogeologa stavby</t>
  </si>
  <si>
    <t>1.2.</t>
  </si>
  <si>
    <t>Související činnosti</t>
  </si>
  <si>
    <t>1.2.1</t>
  </si>
  <si>
    <t>Geodetické zaměření skutečného stavu</t>
  </si>
  <si>
    <t>Geodetické zaměření skutečného provedení  stavby</t>
  </si>
  <si>
    <t>23</t>
  </si>
  <si>
    <t>Zákres skutečného provedení stavby</t>
  </si>
  <si>
    <t>24</t>
  </si>
  <si>
    <t>Vyhotovení geometrického plánu s vyznačením věcných břemen</t>
  </si>
  <si>
    <t>Vyhotovení geometrického plánu pro vklad věcných břemen do katastru nemovitostí</t>
  </si>
  <si>
    <t>1.2.2</t>
  </si>
  <si>
    <t>Dokumentace skutečného provedení stavby</t>
  </si>
  <si>
    <t>26</t>
  </si>
  <si>
    <t>Dokumentace změn stavby  - pro změnu stavby před kolaudací</t>
  </si>
  <si>
    <t>Dokumentace skutečného provedení</t>
  </si>
  <si>
    <t>1.2.3</t>
  </si>
  <si>
    <t>Zkoušky a testování</t>
  </si>
  <si>
    <t xml:space="preserve">Zkoušky zhutnění násypů a zásypů </t>
  </si>
  <si>
    <t>Související zkoušky a atesty</t>
  </si>
  <si>
    <t>1.2.4</t>
  </si>
  <si>
    <t>Kompletační činnost</t>
  </si>
  <si>
    <t>Kompletační činnost zhotovitele stavby a příprava k odevzdání stavby zadavateli</t>
  </si>
  <si>
    <t>1.2.5</t>
  </si>
  <si>
    <t>Povodňový plán stavby</t>
  </si>
  <si>
    <t>Náklady na zpracování a schválení povodňového plánu stavby</t>
  </si>
  <si>
    <t>1.2.6</t>
  </si>
  <si>
    <t>Havarijní  plán stavby</t>
  </si>
  <si>
    <t>Náklady na  zpracování a schválení havarijního plánu stavby</t>
  </si>
  <si>
    <r>
      <t>ZS zhotovitele - provozní objekty ZS</t>
    </r>
    <r>
      <rPr>
        <sz val="8"/>
        <rFont val="Arial"/>
        <family val="2"/>
      </rPr>
      <t xml:space="preserve">: </t>
    </r>
  </si>
  <si>
    <r>
      <t xml:space="preserve">Petřkovice, kanalizační stoka T - část B -  </t>
    </r>
    <r>
      <rPr>
        <b/>
        <i/>
        <sz val="8"/>
        <rFont val="Arial CE"/>
        <family val="2"/>
      </rPr>
      <t>I</t>
    </r>
    <r>
      <rPr>
        <b/>
        <sz val="8"/>
        <rFont val="Arial CE"/>
        <family val="2"/>
      </rPr>
      <t>II..etapa</t>
    </r>
  </si>
  <si>
    <t>Petřkovice, kanalizační stoka T - část B - III.etapa</t>
  </si>
  <si>
    <t>Rekapitulace objektů stavby</t>
  </si>
  <si>
    <t>Objednatel:</t>
  </si>
  <si>
    <t>Zhotovitel:</t>
  </si>
  <si>
    <t>Kód</t>
  </si>
  <si>
    <t>Zakázka</t>
  </si>
  <si>
    <t>Cena bez DPH</t>
  </si>
  <si>
    <t>DPH snížené</t>
  </si>
  <si>
    <t>Cena s DPH</t>
  </si>
  <si>
    <t>ZRN</t>
  </si>
  <si>
    <t xml:space="preserve">4.3_Kanalizace Petřkovice, III. etapa   </t>
  </si>
  <si>
    <t>SO 02.2.</t>
  </si>
  <si>
    <t>SO 06</t>
  </si>
  <si>
    <t>Objekt:   SO 06 Křížení s VTL plynovodem DN300</t>
  </si>
  <si>
    <t>Objekt:   SO 03 Úprava komunikace ulice Koblovská</t>
  </si>
  <si>
    <t>Úprava komunikace ul. Koblovská</t>
  </si>
  <si>
    <t>Stavba:   4.3_Kanalizace Petřkovice, III. etapa</t>
  </si>
  <si>
    <t>Objekt:   Splašková kanalizace III. etapa</t>
  </si>
  <si>
    <t>Podčást:</t>
  </si>
  <si>
    <t>T13b, Kanalizace DN 300</t>
  </si>
  <si>
    <t>T13e, Kanalizační odbočky DN150</t>
  </si>
  <si>
    <t>SO 03</t>
  </si>
  <si>
    <t xml:space="preserve">SO 02.2 Splašková kanalizace III. etapa   </t>
  </si>
  <si>
    <t>002</t>
  </si>
  <si>
    <t>003</t>
  </si>
  <si>
    <t>004</t>
  </si>
  <si>
    <t>005</t>
  </si>
  <si>
    <t>006</t>
  </si>
  <si>
    <t xml:space="preserve"> T13, Kanalizace DN 300 hrdlová   </t>
  </si>
  <si>
    <t xml:space="preserve"> T13, Kanalizace DN 300 protlak   </t>
  </si>
  <si>
    <t xml:space="preserve"> T13, Kanalizační odbočky DN 150   </t>
  </si>
  <si>
    <t xml:space="preserve"> T13a, Kanalizace DN 300   </t>
  </si>
  <si>
    <t xml:space="preserve"> T13a, Kanalizace CreaDig DN300 protlak   </t>
  </si>
  <si>
    <t xml:space="preserve"> T13a, Kanalizační odbočky DN 150   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</si>
  <si>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</si>
  <si>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</si>
  <si>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</si>
  <si>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</si>
  <si>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</si>
  <si>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</si>
  <si>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</si>
  <si>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</si>
  <si>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</si>
  <si>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</si>
  <si>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</si>
  <si>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</si>
  <si>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</si>
  <si>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</si>
  <si>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</si>
  <si>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</si>
  <si>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</si>
  <si>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</si>
  <si>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</si>
  <si>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</si>
  <si>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</si>
  <si>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</si>
  <si>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</si>
  <si>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</si>
  <si>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</si>
  <si>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</si>
  <si>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45232410-9</t>
  </si>
  <si>
    <t>74300000-2</t>
  </si>
  <si>
    <t>DPH základní 21%</t>
  </si>
  <si>
    <t xml:space="preserve"> T13a1, Kanalizace DN 250   </t>
  </si>
  <si>
    <t xml:space="preserve"> T13a1, Kanalizační odbočky DN 150   </t>
  </si>
  <si>
    <t xml:space="preserve"> T13b, Kanalizace DN 300   </t>
  </si>
  <si>
    <t xml:space="preserve"> T13b, Kanalizační odbočky DN 150   </t>
  </si>
  <si>
    <t xml:space="preserve"> T13b1, Kanalizace DN 300   </t>
  </si>
  <si>
    <t>Petřkovice, kanalizační stoka T - část B - III. etapa</t>
  </si>
  <si>
    <t>Zakázka 5. úr.:</t>
  </si>
  <si>
    <t xml:space="preserve"> T13b1, Kanalizační odbočky DN 150   </t>
  </si>
  <si>
    <t xml:space="preserve"> T13c, Kanalizace DN 300   </t>
  </si>
  <si>
    <t xml:space="preserve"> T13c, Kanalizační odbočky DN 150   </t>
  </si>
  <si>
    <t xml:space="preserve"> T13c. Kanalizační odbočky DN 200   </t>
  </si>
  <si>
    <t xml:space="preserve"> T13d, Kanalizace DN 300 hrdlová   </t>
  </si>
  <si>
    <t xml:space="preserve"> T13d, Kanalizace DN 300 ze sklolaminátu   </t>
  </si>
  <si>
    <t xml:space="preserve"> T13d, Kanalizační odbočky DN 150 z PVC   </t>
  </si>
  <si>
    <t xml:space="preserve"> T13d1, Kanalizace DN 200   </t>
  </si>
  <si>
    <t xml:space="preserve"> T13d1, Kanalizační odbočky DN 200   </t>
  </si>
  <si>
    <t xml:space="preserve"> T13e, Kanalizace   </t>
  </si>
  <si>
    <t xml:space="preserve"> T13e, Kanalizační odbočky   </t>
  </si>
  <si>
    <t xml:space="preserve"> T13g, Kanalizace DN 300 hrdlová   </t>
  </si>
  <si>
    <t xml:space="preserve"> T13g, Kanalizace DN 300 protlak   </t>
  </si>
  <si>
    <t xml:space="preserve"> T13g, Kanalizační odbočky DN 150   </t>
  </si>
  <si>
    <t xml:space="preserve"> T13g, Kanalizační odbočky DN 200   </t>
  </si>
  <si>
    <t xml:space="preserve"> Úprava komunikace ul. Koblovská   </t>
  </si>
  <si>
    <t xml:space="preserve"> T13, Křížení s VTL plynovodem DN 300   </t>
  </si>
  <si>
    <t xml:space="preserve"> T13g, Křížení s VTL plynovodem DN 300   </t>
  </si>
  <si>
    <t xml:space="preserve">SO 03 Úprava ul. Koblovská   </t>
  </si>
  <si>
    <t xml:space="preserve">SO 06 Křížení s VTL plynovodem   </t>
  </si>
  <si>
    <t xml:space="preserve">NEOCENĚNÝ VÝKAZ VÝMĚR  </t>
  </si>
  <si>
    <t>List</t>
  </si>
  <si>
    <t>,</t>
  </si>
  <si>
    <t>31</t>
  </si>
  <si>
    <t>32</t>
  </si>
  <si>
    <t>Sazba DPH</t>
  </si>
  <si>
    <t>T13a Kanalizace CreaDig DN300 protlak</t>
  </si>
  <si>
    <t xml:space="preserve">Řízené horizontální vrtání hloubky do 6 m délky do 160 m vnějšího průměru přes 160 mm do 225 mm   </t>
  </si>
  <si>
    <t>597106750x</t>
  </si>
  <si>
    <t>zrušena</t>
  </si>
  <si>
    <t>37a</t>
  </si>
  <si>
    <t>36.1</t>
  </si>
  <si>
    <t>Postřik živičný spojovací z asfaltu v množství do 0,70 kg/m2</t>
  </si>
  <si>
    <t>36.2</t>
  </si>
  <si>
    <t>Nátěr infiltrační kationaktivní v množství emulzí 1 kg/m2</t>
  </si>
  <si>
    <t>35.1</t>
  </si>
  <si>
    <t>35.2</t>
  </si>
  <si>
    <t>23.1</t>
  </si>
  <si>
    <t>23.2</t>
  </si>
  <si>
    <t>24.1</t>
  </si>
  <si>
    <t>24.2</t>
  </si>
  <si>
    <t>39.1</t>
  </si>
  <si>
    <t>39.2</t>
  </si>
  <si>
    <t>31.1</t>
  </si>
  <si>
    <t>31.2</t>
  </si>
  <si>
    <t>43.1</t>
  </si>
  <si>
    <t>43.2</t>
  </si>
  <si>
    <t>33.1</t>
  </si>
  <si>
    <t xml:space="preserve">Bezvýkopová technologie řízené mikrotuneláže se zatláčením kam. Trub DN 300 určených pro ražení (CreaDig) včetně potrubí   </t>
  </si>
  <si>
    <t>trouba kameninová glazovaná Creadig DN150mm L1,0m včetně manžety z ušlechtilé oceli</t>
  </si>
  <si>
    <t>33.2</t>
  </si>
  <si>
    <t>12.1</t>
  </si>
  <si>
    <t>12.2</t>
  </si>
  <si>
    <t>32.1</t>
  </si>
  <si>
    <t>Podkladní desky z betonu prostého tř. C 8/10 otevřený výkop</t>
  </si>
  <si>
    <t>Sedlové lože z betonu prostého tř. C 12/15 otevřený výkop</t>
  </si>
  <si>
    <t>Podklad ze štěrkodrtě ŠD tl 180 mm</t>
  </si>
  <si>
    <t>20.1</t>
  </si>
  <si>
    <t>Podklad z mechanicky zpevněného kameniva MZK tl 200 mm</t>
  </si>
  <si>
    <t>Vodorovná doprava suti po suchu do 1 kma</t>
  </si>
  <si>
    <t>Příplatek ZKD 1 km u vodorovné dopravy suti po suchu do 1 km</t>
  </si>
  <si>
    <t>Nakládání na dopravní prostředky pro vodorovnou dopravu suti</t>
  </si>
  <si>
    <t>1.1</t>
  </si>
  <si>
    <t>Odstranění podkladu pl přes 200 m2 z kameniva drceného tl 400 mm</t>
  </si>
  <si>
    <t>Odstranění podkladu pl přes 200 m2 z kameniva drceného tl 200 mm</t>
  </si>
  <si>
    <t>Odstranění podkladu pl přes 200 m2 z kameniva drceného tl 500 mm</t>
  </si>
  <si>
    <t>Odstranění podkladu pl přes 200 m2 živičných tl 250 mm</t>
  </si>
  <si>
    <t>Odstranění živičného krytu frézováním pl přes 500 m2 tl 50 mm s překážkami v trase</t>
  </si>
  <si>
    <t>Asfaltový beton vrstva podkladní ACP 16 (obalované kamenivo OKS) tl 60 mm š do 3 m</t>
  </si>
  <si>
    <t>Asfaltový beton vrstva podkladní ACP 16 (obalované kamenivo OKS) tl 90 mm š do 3  m</t>
  </si>
  <si>
    <t>Asfaltový beton vrstva obrusná ACO 16 (ABH) tl 50 mm š do 3 m z nemodifikovaného asfaltu</t>
  </si>
  <si>
    <t>Asfaltový beton vrstva ložní ACL 16 (ABH) tl 70 mm š do 3 m z nemodifikovaného asfaltu</t>
  </si>
  <si>
    <t>30.1</t>
  </si>
  <si>
    <t>25.1</t>
  </si>
  <si>
    <t>25.2</t>
  </si>
  <si>
    <t>19.1</t>
  </si>
  <si>
    <t>19.2</t>
  </si>
  <si>
    <t xml:space="preserve">Příplatek ZKD 1 km u vodorovné dopravy suti po suchu do 1 km </t>
  </si>
  <si>
    <t>52.1</t>
  </si>
  <si>
    <t xml:space="preserve"> Nakládání na dopravní prostředky pro vodorovnou dopravu suti</t>
  </si>
  <si>
    <t>44.1</t>
  </si>
  <si>
    <t>23.3</t>
  </si>
  <si>
    <t>Vyplnění spár mezi silničními dílci živičnou zálivkou</t>
  </si>
  <si>
    <t>27.1</t>
  </si>
  <si>
    <t xml:space="preserve">Lože pod potrubí z písku a štěrkop </t>
  </si>
  <si>
    <t>7.1</t>
  </si>
  <si>
    <t>7.2</t>
  </si>
  <si>
    <t>22.1</t>
  </si>
  <si>
    <t>8.1</t>
  </si>
  <si>
    <t xml:space="preserve">Nakládání výkopku z hornin tř. 1 až 4 přes 100 m3 </t>
  </si>
  <si>
    <t>15.1</t>
  </si>
  <si>
    <t>15.2</t>
  </si>
  <si>
    <t>3.1</t>
  </si>
  <si>
    <t>zrušeno</t>
  </si>
  <si>
    <t>34.1</t>
  </si>
  <si>
    <t>17.1</t>
  </si>
  <si>
    <t>9.1</t>
  </si>
  <si>
    <t>Vodorovné přem výkopku hor 1-4  -3km</t>
  </si>
  <si>
    <t>Nakládání výkopku z hornin tř. 1-4 přes 100 m3</t>
  </si>
  <si>
    <t>10.1</t>
  </si>
  <si>
    <t>13.1</t>
  </si>
  <si>
    <t>15.3</t>
  </si>
  <si>
    <t>15.4</t>
  </si>
  <si>
    <t>15.5</t>
  </si>
  <si>
    <t>Příplatek k obsypu potrubí sypaninou za prohození</t>
  </si>
  <si>
    <t>452311121r</t>
  </si>
  <si>
    <t>CPV</t>
  </si>
  <si>
    <t>Odstranění příložného pažení a rozepření stěn rýh hl do 4 m</t>
  </si>
  <si>
    <t>101009.1</t>
  </si>
  <si>
    <t>Geodetické vytýčení stavby</t>
  </si>
  <si>
    <t>Náklady na vytýčení stavby před zahájením stavebních prací</t>
  </si>
</sst>
</file>

<file path=xl/styles.xml><?xml version="1.0" encoding="utf-8"?>
<styleSheet xmlns="http://schemas.openxmlformats.org/spreadsheetml/2006/main">
  <numFmts count="7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"/>
    <numFmt numFmtId="168" formatCode="###0;\-###0"/>
    <numFmt numFmtId="169" formatCode="0.00%;\-0.00%"/>
    <numFmt numFmtId="170" formatCode="0.0"/>
    <numFmt numFmtId="171" formatCode="0.000"/>
    <numFmt numFmtId="172" formatCode="#,##0.000"/>
    <numFmt numFmtId="173" formatCode="#,##0.0"/>
    <numFmt numFmtId="174" formatCode="&quot;See Note &quot;\ #"/>
    <numFmt numFmtId="175" formatCode="\$\ #,##0"/>
    <numFmt numFmtId="176" formatCode="* _-#,##0\ &quot;Kč&quot;;* \-#,##0\ &quot;Kč&quot;;* _-&quot;-&quot;\ &quot;Kč&quot;;@"/>
    <numFmt numFmtId="177" formatCode="* #,##0;* \-#,##0;* &quot;-&quot;;@"/>
    <numFmt numFmtId="178" formatCode="* _-#,##0.00\ &quot;Kč&quot;;* \-#,##0.00\ &quot;Kč&quot;;* _-&quot;-&quot;??\ &quot;Kč&quot;;@"/>
    <numFmt numFmtId="179" formatCode="* #,##0.00;* \-#,##0.00;* &quot;-&quot;??;@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0000"/>
    <numFmt numFmtId="185" formatCode="###\ ###\ ###\ ##0.00"/>
    <numFmt numFmtId="186" formatCode="##\ ###\ ###\ ##0.00"/>
    <numFmt numFmtId="187" formatCode="#\ ###\ ###\ ##0.00"/>
    <numFmt numFmtId="188" formatCode="0.00000"/>
    <numFmt numFmtId="189" formatCode="#,##0\ &quot;Kč&quot;"/>
    <numFmt numFmtId="190" formatCode="dd/mm/yy"/>
    <numFmt numFmtId="191" formatCode="#,##0.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  <numFmt numFmtId="197" formatCode="#,##0.00000000000"/>
    <numFmt numFmtId="198" formatCode="####\ ###\ ###\ ##0.00"/>
    <numFmt numFmtId="199" formatCode="#####\ ###\ ###\ ##0.00"/>
    <numFmt numFmtId="200" formatCode="######\ ###\ ###\ ##0.00"/>
    <numFmt numFmtId="201" formatCode="#######\ ###\ ###\ ##0.00"/>
    <numFmt numFmtId="202" formatCode="########\ ###\ ###\ ##0.00"/>
    <numFmt numFmtId="203" formatCode="&quot;$U&quot;\ #,##0;&quot;$U&quot;\ \-#,##0"/>
    <numFmt numFmtId="204" formatCode="&quot;$U&quot;\ #,##0;[Red]&quot;$U&quot;\ \-#,##0"/>
    <numFmt numFmtId="205" formatCode="&quot;$U&quot;\ #,##0.00;&quot;$U&quot;\ \-#,##0.00"/>
    <numFmt numFmtId="206" formatCode="&quot;$U&quot;\ #,##0.00;[Red]&quot;$U&quot;\ \-#,##0.00"/>
    <numFmt numFmtId="207" formatCode="_ * #,##0_ ;_ * \-#,##0_ ;_ * &quot;-&quot;_ ;_ @_ "/>
    <numFmt numFmtId="208" formatCode="_ &quot;$U&quot;\ * #,##0_ ;_ &quot;$U&quot;\ * \-#,##0_ ;_ &quot;$U&quot;\ * &quot;-&quot;_ ;_ @_ "/>
    <numFmt numFmtId="209" formatCode="_ * #,##0.00_ ;_ * \-#,##0.00_ ;_ * &quot;-&quot;??_ ;_ @_ "/>
    <numFmt numFmtId="210" formatCode="_ &quot;$U&quot;\ * #,##0.00_ ;_ &quot;$U&quot;\ * \-#,##0.00_ ;_ &quot;$U&quot;\ * &quot;-&quot;??_ ;_ @_ "/>
    <numFmt numFmtId="211" formatCode="000\ 00"/>
    <numFmt numFmtId="212" formatCode="0.0000000"/>
    <numFmt numFmtId="213" formatCode="0.000000"/>
    <numFmt numFmtId="214" formatCode="0.0000"/>
    <numFmt numFmtId="215" formatCode="0.00000000"/>
    <numFmt numFmtId="216" formatCode="0.000000000"/>
    <numFmt numFmtId="217" formatCode="#,##0.\-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_-* #,##0.0\ &quot;Kč&quot;_-;\-* #,##0.0\ &quot;Kč&quot;_-;_-* &quot;-&quot;\ &quot;Kč&quot;_-;_-@_-"/>
    <numFmt numFmtId="222" formatCode="#,##0.0;\-#,##0.0"/>
    <numFmt numFmtId="223" formatCode="####;\-####"/>
    <numFmt numFmtId="224" formatCode="#,##0.00000;\-#,##0.00000"/>
    <numFmt numFmtId="225" formatCode="#,##0.00_ ;\-#,##0.00\ "/>
    <numFmt numFmtId="226" formatCode="[$-405]d\.\ mmmm\ yyyy"/>
    <numFmt numFmtId="227" formatCode="#,##0.000_ ;\-#,##0.000\ "/>
  </numFmts>
  <fonts count="54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name val="Arial CYR"/>
      <family val="0"/>
    </font>
    <font>
      <i/>
      <sz val="8"/>
      <color indexed="12"/>
      <name val="Arial CE"/>
      <family val="0"/>
    </font>
    <font>
      <b/>
      <u val="single"/>
      <sz val="8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E"/>
      <family val="2"/>
    </font>
    <font>
      <b/>
      <sz val="11"/>
      <color indexed="8"/>
      <name val="Calibri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9.75"/>
      <name val="Arial"/>
      <family val="2"/>
    </font>
    <font>
      <b/>
      <sz val="12"/>
      <color indexed="12"/>
      <name val="Arial CE"/>
      <family val="0"/>
    </font>
    <font>
      <b/>
      <sz val="10"/>
      <color indexed="17"/>
      <name val="Arial CE"/>
      <family val="0"/>
    </font>
    <font>
      <b/>
      <sz val="10"/>
      <name val="Arial CE"/>
      <family val="0"/>
    </font>
    <font>
      <b/>
      <sz val="9.75"/>
      <name val="Arial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10"/>
      <name val="Arial CE"/>
      <family val="2"/>
    </font>
    <font>
      <sz val="10"/>
      <name val="Arial"/>
      <family val="2"/>
    </font>
    <font>
      <sz val="8"/>
      <name val="Helv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0"/>
    </font>
    <font>
      <b/>
      <sz val="9"/>
      <name val="Arial CE"/>
      <family val="2"/>
    </font>
    <font>
      <sz val="8"/>
      <name val="Arial"/>
      <family val="2"/>
    </font>
    <font>
      <b/>
      <sz val="8"/>
      <color indexed="10"/>
      <name val="Arial CE"/>
      <family val="2"/>
    </font>
    <font>
      <b/>
      <i/>
      <sz val="8"/>
      <name val="Arial CE"/>
      <family val="2"/>
    </font>
    <font>
      <b/>
      <sz val="8"/>
      <name val="Arial"/>
      <family val="2"/>
    </font>
    <font>
      <sz val="10"/>
      <color indexed="10"/>
      <name val="Arial CE"/>
      <family val="0"/>
    </font>
    <font>
      <sz val="8"/>
      <color indexed="10"/>
      <name val="Arial CE"/>
      <family val="2"/>
    </font>
    <font>
      <b/>
      <sz val="14"/>
      <color indexed="10"/>
      <name val="Arial"/>
      <family val="2"/>
    </font>
    <font>
      <sz val="8"/>
      <color indexed="21"/>
      <name val="Arial CE"/>
      <family val="0"/>
    </font>
    <font>
      <strike/>
      <sz val="8"/>
      <name val="Arial CE"/>
      <family val="0"/>
    </font>
    <font>
      <sz val="8"/>
      <color indexed="63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/>
      <right/>
      <top style="medium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/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94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 applyNumberFormat="0" applyFill="0" applyBorder="0" applyAlignment="0">
      <protection/>
    </xf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>
      <alignment/>
      <protection/>
    </xf>
    <xf numFmtId="3" fontId="13" fillId="0" borderId="0">
      <alignment vertical="top"/>
      <protection/>
    </xf>
    <xf numFmtId="2" fontId="14" fillId="1" borderId="2">
      <alignment horizontal="left"/>
      <protection locked="0"/>
    </xf>
    <xf numFmtId="0" fontId="15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2" fontId="18" fillId="0" borderId="3">
      <alignment horizontal="center" vertical="center"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>
      <alignment/>
      <protection/>
    </xf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0" borderId="0" applyAlignment="0">
      <protection locked="0"/>
    </xf>
    <xf numFmtId="0" fontId="0" fillId="0" borderId="0" applyAlignment="0">
      <protection locked="0"/>
    </xf>
    <xf numFmtId="0" fontId="28" fillId="0" borderId="0">
      <alignment/>
      <protection/>
    </xf>
    <xf numFmtId="0" fontId="29" fillId="0" borderId="0">
      <alignment/>
      <protection/>
    </xf>
    <xf numFmtId="0" fontId="30" fillId="0" borderId="0" applyAlignment="0">
      <protection locked="0"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3" fontId="14" fillId="0" borderId="0" applyNumberFormat="0">
      <alignment horizontal="center"/>
      <protection/>
    </xf>
    <xf numFmtId="174" fontId="31" fillId="0" borderId="0">
      <alignment horizontal="left"/>
      <protection/>
    </xf>
    <xf numFmtId="3" fontId="32" fillId="0" borderId="0">
      <alignment vertical="top"/>
      <protection/>
    </xf>
    <xf numFmtId="0" fontId="0" fillId="18" borderId="8" applyNumberFormat="0" applyFont="0" applyAlignment="0" applyProtection="0"/>
    <xf numFmtId="175" fontId="33" fillId="0" borderId="0">
      <alignment/>
      <protection/>
    </xf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174" fontId="31" fillId="0" borderId="0">
      <alignment horizontal="left"/>
      <protection/>
    </xf>
    <xf numFmtId="0" fontId="13" fillId="0" borderId="10">
      <alignment/>
      <protection/>
    </xf>
    <xf numFmtId="0" fontId="38" fillId="7" borderId="11" applyNumberFormat="0" applyAlignment="0" applyProtection="0"/>
    <xf numFmtId="0" fontId="39" fillId="19" borderId="11" applyNumberFormat="0" applyAlignment="0" applyProtection="0"/>
    <xf numFmtId="0" fontId="40" fillId="19" borderId="12" applyNumberFormat="0" applyAlignment="0" applyProtection="0"/>
    <xf numFmtId="0" fontId="4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52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1" fillId="18" borderId="0" xfId="0" applyFont="1" applyFill="1" applyAlignment="1" applyProtection="1">
      <alignment horizontal="left"/>
      <protection/>
    </xf>
    <xf numFmtId="0" fontId="2" fillId="18" borderId="0" xfId="0" applyFont="1" applyFill="1" applyAlignment="1" applyProtection="1">
      <alignment horizontal="left"/>
      <protection/>
    </xf>
    <xf numFmtId="0" fontId="3" fillId="18" borderId="0" xfId="0" applyFont="1" applyFill="1" applyAlignment="1" applyProtection="1">
      <alignment horizontal="left"/>
      <protection/>
    </xf>
    <xf numFmtId="0" fontId="4" fillId="18" borderId="0" xfId="0" applyFont="1" applyFill="1" applyAlignment="1" applyProtection="1">
      <alignment horizontal="left"/>
      <protection/>
    </xf>
    <xf numFmtId="0" fontId="5" fillId="24" borderId="1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/>
      <protection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4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165" fontId="4" fillId="0" borderId="15" xfId="0" applyNumberFormat="1" applyFont="1" applyBorder="1" applyAlignment="1">
      <alignment horizontal="right"/>
    </xf>
    <xf numFmtId="166" fontId="4" fillId="0" borderId="15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165" fontId="4" fillId="0" borderId="17" xfId="0" applyNumberFormat="1" applyFont="1" applyBorder="1" applyAlignment="1">
      <alignment horizontal="right"/>
    </xf>
    <xf numFmtId="166" fontId="4" fillId="0" borderId="17" xfId="0" applyNumberFormat="1" applyFont="1" applyBorder="1" applyAlignment="1">
      <alignment horizontal="right"/>
    </xf>
    <xf numFmtId="166" fontId="4" fillId="0" borderId="18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19" xfId="0" applyNumberFormat="1" applyBorder="1" applyAlignment="1">
      <alignment horizontal="right"/>
    </xf>
    <xf numFmtId="2" fontId="0" fillId="0" borderId="20" xfId="0" applyNumberFormat="1" applyBorder="1" applyAlignment="1">
      <alignment horizontal="right"/>
    </xf>
    <xf numFmtId="2" fontId="0" fillId="0" borderId="21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left" wrapText="1"/>
    </xf>
    <xf numFmtId="165" fontId="4" fillId="0" borderId="24" xfId="0" applyNumberFormat="1" applyFont="1" applyBorder="1" applyAlignment="1">
      <alignment horizontal="right"/>
    </xf>
    <xf numFmtId="166" fontId="4" fillId="0" borderId="24" xfId="0" applyNumberFormat="1" applyFont="1" applyBorder="1" applyAlignment="1">
      <alignment horizontal="right"/>
    </xf>
    <xf numFmtId="2" fontId="0" fillId="0" borderId="25" xfId="0" applyNumberFormat="1" applyBorder="1" applyAlignment="1">
      <alignment horizontal="right"/>
    </xf>
    <xf numFmtId="164" fontId="4" fillId="0" borderId="26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165" fontId="4" fillId="0" borderId="3" xfId="0" applyNumberFormat="1" applyFont="1" applyBorder="1" applyAlignment="1">
      <alignment horizontal="right"/>
    </xf>
    <xf numFmtId="166" fontId="4" fillId="0" borderId="3" xfId="0" applyNumberFormat="1" applyFont="1" applyBorder="1" applyAlignment="1">
      <alignment horizontal="right"/>
    </xf>
    <xf numFmtId="2" fontId="0" fillId="0" borderId="27" xfId="0" applyNumberFormat="1" applyBorder="1" applyAlignment="1">
      <alignment horizontal="right"/>
    </xf>
    <xf numFmtId="2" fontId="0" fillId="0" borderId="28" xfId="0" applyNumberFormat="1" applyBorder="1" applyAlignment="1">
      <alignment horizontal="right"/>
    </xf>
    <xf numFmtId="0" fontId="42" fillId="17" borderId="0" xfId="66" applyNumberFormat="1" applyFont="1" applyFill="1" applyAlignment="1" applyProtection="1">
      <alignment/>
      <protection/>
    </xf>
    <xf numFmtId="0" fontId="4" fillId="17" borderId="0" xfId="66" applyNumberFormat="1" applyFont="1" applyFill="1" applyAlignment="1" applyProtection="1">
      <alignment/>
      <protection/>
    </xf>
    <xf numFmtId="0" fontId="4" fillId="17" borderId="0" xfId="66" applyNumberFormat="1" applyFont="1" applyFill="1" applyAlignment="1" applyProtection="1">
      <alignment horizontal="center"/>
      <protection/>
    </xf>
    <xf numFmtId="0" fontId="2" fillId="17" borderId="0" xfId="0" applyFont="1" applyFill="1" applyAlignment="1" applyProtection="1">
      <alignment horizontal="left"/>
      <protection/>
    </xf>
    <xf numFmtId="0" fontId="30" fillId="0" borderId="0" xfId="66">
      <alignment/>
      <protection/>
    </xf>
    <xf numFmtId="0" fontId="3" fillId="17" borderId="0" xfId="66" applyNumberFormat="1" applyFont="1" applyFill="1" applyAlignment="1" applyProtection="1">
      <alignment/>
      <protection/>
    </xf>
    <xf numFmtId="3" fontId="43" fillId="17" borderId="0" xfId="65" applyNumberFormat="1" applyFont="1" applyFill="1" applyAlignment="1" applyProtection="1">
      <alignment vertical="center"/>
      <protection/>
    </xf>
    <xf numFmtId="0" fontId="3" fillId="17" borderId="0" xfId="66" applyNumberFormat="1" applyFont="1" applyFill="1" applyAlignment="1" applyProtection="1">
      <alignment horizontal="left"/>
      <protection/>
    </xf>
    <xf numFmtId="0" fontId="4" fillId="17" borderId="0" xfId="0" applyFont="1" applyFill="1" applyAlignment="1" applyProtection="1">
      <alignment horizontal="left"/>
      <protection/>
    </xf>
    <xf numFmtId="0" fontId="4" fillId="24" borderId="29" xfId="66" applyNumberFormat="1" applyFont="1" applyFill="1" applyBorder="1" applyAlignment="1" applyProtection="1">
      <alignment horizontal="center" vertical="center" wrapText="1"/>
      <protection/>
    </xf>
    <xf numFmtId="0" fontId="4" fillId="24" borderId="30" xfId="64" applyNumberFormat="1" applyFont="1" applyFill="1" applyBorder="1" applyAlignment="1" applyProtection="1">
      <alignment horizontal="center" vertical="center" wrapText="1"/>
      <protection/>
    </xf>
    <xf numFmtId="0" fontId="4" fillId="24" borderId="30" xfId="66" applyNumberFormat="1" applyFont="1" applyFill="1" applyBorder="1" applyAlignment="1" applyProtection="1">
      <alignment horizontal="center" vertical="center" wrapText="1"/>
      <protection/>
    </xf>
    <xf numFmtId="0" fontId="4" fillId="24" borderId="31" xfId="66" applyNumberFormat="1" applyFont="1" applyFill="1" applyBorder="1" applyAlignment="1" applyProtection="1">
      <alignment horizontal="center" vertical="center" wrapText="1"/>
      <protection/>
    </xf>
    <xf numFmtId="0" fontId="4" fillId="24" borderId="32" xfId="66" applyNumberFormat="1" applyFont="1" applyFill="1" applyBorder="1" applyAlignment="1" applyProtection="1">
      <alignment horizontal="center" vertical="center" wrapText="1"/>
      <protection/>
    </xf>
    <xf numFmtId="3" fontId="3" fillId="0" borderId="33" xfId="66" applyNumberFormat="1" applyFont="1" applyFill="1" applyBorder="1" applyAlignment="1" applyProtection="1">
      <alignment horizontal="right" wrapText="1"/>
      <protection/>
    </xf>
    <xf numFmtId="167" fontId="3" fillId="0" borderId="0" xfId="66" applyNumberFormat="1" applyFont="1" applyFill="1" applyBorder="1" applyAlignment="1" applyProtection="1">
      <alignment horizontal="center" wrapText="1"/>
      <protection/>
    </xf>
    <xf numFmtId="167" fontId="3" fillId="0" borderId="0" xfId="66" applyNumberFormat="1" applyFont="1" applyFill="1" applyBorder="1" applyAlignment="1" applyProtection="1">
      <alignment horizontal="left" wrapText="1"/>
      <protection/>
    </xf>
    <xf numFmtId="167" fontId="3" fillId="0" borderId="0" xfId="66" applyNumberFormat="1" applyFont="1" applyFill="1" applyBorder="1" applyAlignment="1" applyProtection="1">
      <alignment wrapText="1"/>
      <protection/>
    </xf>
    <xf numFmtId="167" fontId="4" fillId="0" borderId="3" xfId="66" applyNumberFormat="1" applyFont="1" applyFill="1" applyBorder="1" applyAlignment="1" applyProtection="1">
      <alignment horizontal="center" wrapText="1"/>
      <protection/>
    </xf>
    <xf numFmtId="2" fontId="44" fillId="0" borderId="3" xfId="71" applyNumberFormat="1" applyFont="1" applyFill="1" applyBorder="1" applyAlignment="1" applyProtection="1">
      <alignment horizontal="center" wrapText="1"/>
      <protection/>
    </xf>
    <xf numFmtId="167" fontId="4" fillId="0" borderId="2" xfId="66" applyNumberFormat="1" applyFont="1" applyFill="1" applyBorder="1" applyAlignment="1" applyProtection="1">
      <alignment horizontal="center" wrapText="1"/>
      <protection/>
    </xf>
    <xf numFmtId="166" fontId="4" fillId="0" borderId="3" xfId="0" applyNumberFormat="1" applyFont="1" applyBorder="1" applyAlignment="1">
      <alignment horizontal="right"/>
    </xf>
    <xf numFmtId="3" fontId="7" fillId="0" borderId="0" xfId="66" applyNumberFormat="1" applyFont="1" applyFill="1" applyBorder="1" applyAlignment="1" applyProtection="1">
      <alignment horizontal="center" wrapText="1"/>
      <protection/>
    </xf>
    <xf numFmtId="167" fontId="7" fillId="0" borderId="0" xfId="66" applyNumberFormat="1" applyFont="1" applyFill="1" applyBorder="1" applyAlignment="1" applyProtection="1">
      <alignment horizontal="center" wrapText="1"/>
      <protection/>
    </xf>
    <xf numFmtId="167" fontId="7" fillId="0" borderId="0" xfId="66" applyNumberFormat="1" applyFont="1" applyFill="1" applyBorder="1" applyAlignment="1" applyProtection="1">
      <alignment wrapText="1"/>
      <protection/>
    </xf>
    <xf numFmtId="167" fontId="45" fillId="0" borderId="0" xfId="66" applyNumberFormat="1" applyFont="1" applyFill="1" applyBorder="1" applyAlignment="1" applyProtection="1">
      <alignment wrapText="1"/>
      <protection/>
    </xf>
    <xf numFmtId="167" fontId="45" fillId="0" borderId="0" xfId="66" applyNumberFormat="1" applyFont="1" applyFill="1" applyBorder="1" applyAlignment="1" applyProtection="1">
      <alignment horizontal="center" wrapText="1"/>
      <protection/>
    </xf>
    <xf numFmtId="164" fontId="3" fillId="0" borderId="0" xfId="0" applyNumberFormat="1" applyFont="1" applyAlignment="1">
      <alignment horizontal="right"/>
    </xf>
    <xf numFmtId="0" fontId="30" fillId="0" borderId="0" xfId="66" applyFill="1">
      <alignment/>
      <protection/>
    </xf>
    <xf numFmtId="0" fontId="30" fillId="0" borderId="0" xfId="66" applyFill="1" applyAlignment="1">
      <alignment horizontal="center"/>
      <protection/>
    </xf>
    <xf numFmtId="0" fontId="30" fillId="0" borderId="0" xfId="66" applyFill="1" applyAlignment="1">
      <alignment wrapText="1"/>
      <protection/>
    </xf>
    <xf numFmtId="0" fontId="30" fillId="0" borderId="0" xfId="66" applyAlignment="1">
      <alignment horizontal="center"/>
      <protection/>
    </xf>
    <xf numFmtId="0" fontId="30" fillId="0" borderId="0" xfId="66" applyAlignment="1">
      <alignment wrapText="1"/>
      <protection/>
    </xf>
    <xf numFmtId="0" fontId="30" fillId="25" borderId="0" xfId="66" applyFill="1" applyAlignment="1">
      <alignment/>
      <protection/>
    </xf>
    <xf numFmtId="0" fontId="4" fillId="17" borderId="0" xfId="70" applyNumberFormat="1" applyFont="1" applyFill="1" applyAlignment="1" applyProtection="1">
      <alignment/>
      <protection/>
    </xf>
    <xf numFmtId="0" fontId="0" fillId="17" borderId="0" xfId="0" applyFill="1" applyAlignment="1">
      <alignment horizontal="left" vertical="top"/>
    </xf>
    <xf numFmtId="0" fontId="4" fillId="24" borderId="34" xfId="66" applyNumberFormat="1" applyFont="1" applyFill="1" applyBorder="1" applyAlignment="1" applyProtection="1">
      <alignment horizontal="center" vertical="center" wrapText="1"/>
      <protection/>
    </xf>
    <xf numFmtId="0" fontId="4" fillId="24" borderId="35" xfId="66" applyNumberFormat="1" applyFont="1" applyFill="1" applyBorder="1" applyAlignment="1" applyProtection="1">
      <alignment horizontal="center" vertical="center" wrapText="1"/>
      <protection/>
    </xf>
    <xf numFmtId="3" fontId="3" fillId="0" borderId="0" xfId="66" applyNumberFormat="1" applyFont="1" applyFill="1" applyBorder="1" applyAlignment="1" applyProtection="1">
      <alignment horizontal="center" wrapText="1"/>
      <protection/>
    </xf>
    <xf numFmtId="172" fontId="3" fillId="0" borderId="0" xfId="66" applyNumberFormat="1" applyFont="1" applyFill="1" applyBorder="1" applyAlignment="1" applyProtection="1">
      <alignment wrapText="1"/>
      <protection/>
    </xf>
    <xf numFmtId="4" fontId="3" fillId="0" borderId="0" xfId="66" applyNumberFormat="1" applyFont="1" applyFill="1" applyBorder="1" applyAlignment="1" applyProtection="1">
      <alignment wrapText="1"/>
      <protection/>
    </xf>
    <xf numFmtId="4" fontId="3" fillId="0" borderId="0" xfId="66" applyNumberFormat="1" applyFont="1" applyFill="1" applyBorder="1" applyAlignment="1" applyProtection="1">
      <alignment wrapText="1"/>
      <protection/>
    </xf>
    <xf numFmtId="3" fontId="3" fillId="25" borderId="0" xfId="66" applyNumberFormat="1" applyFont="1" applyFill="1" applyBorder="1" applyAlignment="1" applyProtection="1">
      <alignment wrapText="1"/>
      <protection/>
    </xf>
    <xf numFmtId="0" fontId="30" fillId="25" borderId="0" xfId="66" applyFill="1" applyBorder="1" applyAlignment="1">
      <alignment/>
      <protection/>
    </xf>
    <xf numFmtId="3" fontId="3" fillId="25" borderId="0" xfId="66" applyNumberFormat="1" applyFont="1" applyFill="1" applyBorder="1" applyAlignment="1" applyProtection="1">
      <alignment horizontal="center" wrapText="1"/>
      <protection/>
    </xf>
    <xf numFmtId="0" fontId="4" fillId="25" borderId="0" xfId="62" applyNumberFormat="1" applyFont="1" applyFill="1" applyBorder="1" applyAlignment="1" applyProtection="1">
      <alignment horizontal="center"/>
      <protection/>
    </xf>
    <xf numFmtId="0" fontId="46" fillId="25" borderId="0" xfId="62" applyNumberFormat="1" applyFont="1" applyFill="1" applyBorder="1" applyAlignment="1" applyProtection="1">
      <alignment horizontal="right"/>
      <protection/>
    </xf>
    <xf numFmtId="0" fontId="46" fillId="25" borderId="0" xfId="62" applyNumberFormat="1" applyFont="1" applyFill="1" applyBorder="1" applyAlignment="1" applyProtection="1">
      <alignment wrapText="1"/>
      <protection/>
    </xf>
    <xf numFmtId="0" fontId="4" fillId="25" borderId="0" xfId="62" applyNumberFormat="1" applyFont="1" applyFill="1" applyBorder="1" applyAlignment="1" applyProtection="1">
      <alignment/>
      <protection/>
    </xf>
    <xf numFmtId="4" fontId="3" fillId="25" borderId="0" xfId="66" applyNumberFormat="1" applyFont="1" applyFill="1" applyBorder="1" applyAlignment="1" applyProtection="1">
      <alignment wrapText="1"/>
      <protection/>
    </xf>
    <xf numFmtId="3" fontId="3" fillId="25" borderId="0" xfId="66" applyNumberFormat="1" applyFont="1" applyFill="1" applyBorder="1" applyAlignment="1" applyProtection="1">
      <alignment wrapText="1"/>
      <protection/>
    </xf>
    <xf numFmtId="49" fontId="4" fillId="25" borderId="29" xfId="62" applyNumberFormat="1" applyFont="1" applyFill="1" applyBorder="1" applyAlignment="1" applyProtection="1">
      <alignment horizontal="center" vertical="center"/>
      <protection/>
    </xf>
    <xf numFmtId="49" fontId="4" fillId="25" borderId="30" xfId="62" applyNumberFormat="1" applyFont="1" applyFill="1" applyBorder="1" applyAlignment="1" applyProtection="1">
      <alignment horizontal="center" vertical="center"/>
      <protection/>
    </xf>
    <xf numFmtId="49" fontId="3" fillId="25" borderId="30" xfId="62" applyNumberFormat="1" applyFont="1" applyFill="1" applyBorder="1" applyAlignment="1" applyProtection="1">
      <alignment horizontal="right"/>
      <protection/>
    </xf>
    <xf numFmtId="49" fontId="3" fillId="25" borderId="30" xfId="62" applyNumberFormat="1" applyFont="1" applyFill="1" applyBorder="1" applyAlignment="1" applyProtection="1">
      <alignment vertical="center" wrapText="1"/>
      <protection/>
    </xf>
    <xf numFmtId="49" fontId="4" fillId="25" borderId="30" xfId="62" applyNumberFormat="1" applyFont="1" applyFill="1" applyBorder="1" applyAlignment="1" applyProtection="1">
      <alignment horizontal="center"/>
      <protection/>
    </xf>
    <xf numFmtId="3" fontId="4" fillId="25" borderId="30" xfId="62" applyNumberFormat="1" applyFont="1" applyFill="1" applyBorder="1" applyAlignment="1" applyProtection="1">
      <alignment horizontal="right"/>
      <protection/>
    </xf>
    <xf numFmtId="3" fontId="4" fillId="25" borderId="30" xfId="62" applyNumberFormat="1" applyFont="1" applyFill="1" applyBorder="1" applyAlignment="1" applyProtection="1">
      <alignment horizontal="right"/>
      <protection locked="0"/>
    </xf>
    <xf numFmtId="3" fontId="4" fillId="25" borderId="30" xfId="66" applyNumberFormat="1" applyFont="1" applyFill="1" applyBorder="1" applyAlignment="1" applyProtection="1">
      <alignment horizontal="right" wrapText="1"/>
      <protection/>
    </xf>
    <xf numFmtId="4" fontId="4" fillId="25" borderId="30" xfId="66" applyNumberFormat="1" applyFont="1" applyFill="1" applyBorder="1" applyAlignment="1" applyProtection="1">
      <alignment horizontal="right" wrapText="1"/>
      <protection/>
    </xf>
    <xf numFmtId="3" fontId="4" fillId="0" borderId="30" xfId="66" applyNumberFormat="1" applyFont="1" applyFill="1" applyBorder="1" applyAlignment="1" applyProtection="1">
      <alignment horizontal="right" wrapText="1"/>
      <protection/>
    </xf>
    <xf numFmtId="3" fontId="4" fillId="0" borderId="34" xfId="66" applyNumberFormat="1" applyFont="1" applyFill="1" applyBorder="1" applyAlignment="1" applyProtection="1">
      <alignment horizontal="right" wrapText="1"/>
      <protection/>
    </xf>
    <xf numFmtId="49" fontId="4" fillId="0" borderId="36" xfId="62" applyNumberFormat="1" applyFont="1" applyFill="1" applyBorder="1" applyAlignment="1" applyProtection="1">
      <alignment horizontal="center" vertical="center" wrapText="1"/>
      <protection/>
    </xf>
    <xf numFmtId="3" fontId="4" fillId="0" borderId="36" xfId="62" applyNumberFormat="1" applyFont="1" applyFill="1" applyBorder="1" applyAlignment="1" applyProtection="1">
      <alignment horizontal="left" vertical="center" wrapText="1"/>
      <protection/>
    </xf>
    <xf numFmtId="3" fontId="4" fillId="0" borderId="36" xfId="66" applyNumberFormat="1" applyFont="1" applyFill="1" applyBorder="1" applyAlignment="1" applyProtection="1">
      <alignment horizontal="right" wrapText="1"/>
      <protection/>
    </xf>
    <xf numFmtId="3" fontId="4" fillId="0" borderId="37" xfId="66" applyNumberFormat="1" applyFont="1" applyFill="1" applyBorder="1" applyAlignment="1" applyProtection="1">
      <alignment horizontal="right" wrapText="1"/>
      <protection/>
    </xf>
    <xf numFmtId="49" fontId="4" fillId="0" borderId="38" xfId="62" applyNumberFormat="1" applyFont="1" applyFill="1" applyBorder="1" applyAlignment="1" applyProtection="1">
      <alignment horizontal="center" vertical="center" wrapText="1"/>
      <protection/>
    </xf>
    <xf numFmtId="3" fontId="4" fillId="0" borderId="38" xfId="62" applyNumberFormat="1" applyFont="1" applyFill="1" applyBorder="1" applyAlignment="1" applyProtection="1">
      <alignment horizontal="left" vertical="center" wrapText="1"/>
      <protection/>
    </xf>
    <xf numFmtId="49" fontId="3" fillId="25" borderId="39" xfId="62" applyNumberFormat="1" applyFont="1" applyFill="1" applyBorder="1" applyAlignment="1" applyProtection="1">
      <alignment horizontal="right"/>
      <protection/>
    </xf>
    <xf numFmtId="3" fontId="4" fillId="0" borderId="40" xfId="62" applyNumberFormat="1" applyFont="1" applyFill="1" applyBorder="1" applyAlignment="1" applyProtection="1">
      <alignment horizontal="right"/>
      <protection locked="0"/>
    </xf>
    <xf numFmtId="49" fontId="4" fillId="25" borderId="41" xfId="62" applyNumberFormat="1" applyFont="1" applyFill="1" applyBorder="1" applyAlignment="1" applyProtection="1">
      <alignment horizontal="center" vertical="center"/>
      <protection/>
    </xf>
    <xf numFmtId="49" fontId="4" fillId="25" borderId="39" xfId="62" applyNumberFormat="1" applyFont="1" applyFill="1" applyBorder="1" applyAlignment="1" applyProtection="1">
      <alignment horizontal="center" vertical="center"/>
      <protection/>
    </xf>
    <xf numFmtId="3" fontId="4" fillId="25" borderId="29" xfId="66" applyNumberFormat="1" applyFont="1" applyFill="1" applyBorder="1" applyAlignment="1" applyProtection="1">
      <alignment horizontal="center" vertical="center" wrapText="1"/>
      <protection/>
    </xf>
    <xf numFmtId="49" fontId="4" fillId="0" borderId="30" xfId="62" applyNumberFormat="1" applyFont="1" applyFill="1" applyBorder="1" applyAlignment="1" applyProtection="1">
      <alignment horizontal="center" vertical="center" wrapText="1"/>
      <protection/>
    </xf>
    <xf numFmtId="3" fontId="4" fillId="0" borderId="30" xfId="62" applyNumberFormat="1" applyFont="1" applyFill="1" applyBorder="1" applyAlignment="1" applyProtection="1">
      <alignment horizontal="left" vertical="center" wrapText="1"/>
      <protection/>
    </xf>
    <xf numFmtId="3" fontId="4" fillId="25" borderId="42" xfId="66" applyNumberFormat="1" applyFont="1" applyFill="1" applyBorder="1" applyAlignment="1" applyProtection="1">
      <alignment horizontal="center" vertical="center" wrapText="1"/>
      <protection/>
    </xf>
    <xf numFmtId="3" fontId="4" fillId="0" borderId="43" xfId="66" applyNumberFormat="1" applyFont="1" applyFill="1" applyBorder="1" applyAlignment="1" applyProtection="1">
      <alignment horizontal="right" wrapText="1"/>
      <protection/>
    </xf>
    <xf numFmtId="3" fontId="4" fillId="25" borderId="44" xfId="66" applyNumberFormat="1" applyFont="1" applyFill="1" applyBorder="1" applyAlignment="1" applyProtection="1">
      <alignment horizontal="center" vertical="center" wrapText="1"/>
      <protection/>
    </xf>
    <xf numFmtId="49" fontId="4" fillId="0" borderId="45" xfId="62" applyNumberFormat="1" applyFont="1" applyFill="1" applyBorder="1" applyAlignment="1" applyProtection="1">
      <alignment horizontal="center" vertical="center" wrapText="1"/>
      <protection/>
    </xf>
    <xf numFmtId="3" fontId="4" fillId="0" borderId="45" xfId="62" applyNumberFormat="1" applyFont="1" applyFill="1" applyBorder="1" applyAlignment="1" applyProtection="1">
      <alignment horizontal="left" vertical="center" wrapText="1"/>
      <protection/>
    </xf>
    <xf numFmtId="3" fontId="4" fillId="0" borderId="45" xfId="66" applyNumberFormat="1" applyFont="1" applyFill="1" applyBorder="1" applyAlignment="1" applyProtection="1">
      <alignment horizontal="right" wrapText="1"/>
      <protection/>
    </xf>
    <xf numFmtId="3" fontId="4" fillId="0" borderId="46" xfId="66" applyNumberFormat="1" applyFont="1" applyFill="1" applyBorder="1" applyAlignment="1" applyProtection="1">
      <alignment horizontal="right" wrapText="1"/>
      <protection/>
    </xf>
    <xf numFmtId="0" fontId="30" fillId="25" borderId="0" xfId="66" applyFont="1" applyFill="1" applyAlignment="1">
      <alignment/>
      <protection/>
    </xf>
    <xf numFmtId="3" fontId="4" fillId="25" borderId="0" xfId="66" applyNumberFormat="1" applyFont="1" applyFill="1" applyBorder="1" applyAlignment="1" applyProtection="1">
      <alignment horizontal="center" wrapText="1"/>
      <protection/>
    </xf>
    <xf numFmtId="167" fontId="7" fillId="25" borderId="0" xfId="66" applyNumberFormat="1" applyFont="1" applyFill="1" applyBorder="1" applyAlignment="1" applyProtection="1">
      <alignment horizontal="center" wrapText="1"/>
      <protection/>
    </xf>
    <xf numFmtId="167" fontId="7" fillId="25" borderId="0" xfId="66" applyNumberFormat="1" applyFont="1" applyFill="1" applyBorder="1" applyAlignment="1" applyProtection="1">
      <alignment wrapText="1"/>
      <protection/>
    </xf>
    <xf numFmtId="3" fontId="7" fillId="25" borderId="0" xfId="66" applyNumberFormat="1" applyFont="1" applyFill="1" applyBorder="1" applyAlignment="1" applyProtection="1">
      <alignment horizontal="right" wrapText="1"/>
      <protection/>
    </xf>
    <xf numFmtId="3" fontId="7" fillId="25" borderId="0" xfId="66" applyNumberFormat="1" applyFont="1" applyFill="1" applyBorder="1" applyAlignment="1" applyProtection="1">
      <alignment wrapText="1"/>
      <protection/>
    </xf>
    <xf numFmtId="0" fontId="30" fillId="25" borderId="0" xfId="66" applyFill="1" applyAlignment="1">
      <alignment horizontal="center"/>
      <protection/>
    </xf>
    <xf numFmtId="3" fontId="30" fillId="25" borderId="0" xfId="66" applyNumberFormat="1" applyFill="1" applyAlignment="1">
      <alignment horizontal="right"/>
      <protection/>
    </xf>
    <xf numFmtId="3" fontId="30" fillId="25" borderId="0" xfId="66" applyNumberFormat="1" applyFill="1" applyAlignment="1">
      <alignment/>
      <protection/>
    </xf>
    <xf numFmtId="3" fontId="3" fillId="25" borderId="0" xfId="62" applyNumberFormat="1" applyFont="1" applyFill="1" applyBorder="1" applyAlignment="1" applyProtection="1">
      <alignment horizontal="right"/>
      <protection/>
    </xf>
    <xf numFmtId="3" fontId="3" fillId="25" borderId="0" xfId="62" applyNumberFormat="1" applyFont="1" applyFill="1" applyBorder="1" applyAlignment="1" applyProtection="1">
      <alignment/>
      <protection/>
    </xf>
    <xf numFmtId="3" fontId="4" fillId="25" borderId="0" xfId="62" applyNumberFormat="1" applyFont="1" applyFill="1" applyBorder="1" applyAlignment="1" applyProtection="1">
      <alignment/>
      <protection/>
    </xf>
    <xf numFmtId="3" fontId="48" fillId="25" borderId="0" xfId="62" applyNumberFormat="1" applyFont="1" applyFill="1" applyAlignment="1" applyProtection="1">
      <alignment horizontal="right"/>
      <protection/>
    </xf>
    <xf numFmtId="3" fontId="48" fillId="25" borderId="0" xfId="62" applyNumberFormat="1" applyFont="1" applyFill="1" applyAlignment="1" applyProtection="1">
      <alignment/>
      <protection/>
    </xf>
    <xf numFmtId="3" fontId="49" fillId="25" borderId="0" xfId="62" applyNumberFormat="1" applyFont="1" applyFill="1" applyAlignment="1" applyProtection="1">
      <alignment/>
      <protection/>
    </xf>
    <xf numFmtId="0" fontId="30" fillId="25" borderId="0" xfId="66" applyFill="1" applyAlignment="1">
      <alignment horizontal="right"/>
      <protection/>
    </xf>
    <xf numFmtId="49" fontId="3" fillId="17" borderId="0" xfId="68" applyNumberFormat="1" applyFont="1" applyFill="1" applyBorder="1" applyAlignment="1" applyProtection="1">
      <alignment horizontal="left"/>
      <protection/>
    </xf>
    <xf numFmtId="3" fontId="3" fillId="0" borderId="3" xfId="66" applyNumberFormat="1" applyFont="1" applyFill="1" applyBorder="1" applyAlignment="1" applyProtection="1">
      <alignment horizontal="center" vertical="center" wrapText="1"/>
      <protection/>
    </xf>
    <xf numFmtId="167" fontId="3" fillId="0" borderId="3" xfId="66" applyNumberFormat="1" applyFont="1" applyFill="1" applyBorder="1" applyAlignment="1" applyProtection="1">
      <alignment horizontal="center" vertical="center" wrapText="1"/>
      <protection/>
    </xf>
    <xf numFmtId="167" fontId="3" fillId="0" borderId="3" xfId="66" applyNumberFormat="1" applyFont="1" applyFill="1" applyBorder="1" applyAlignment="1" applyProtection="1">
      <alignment wrapText="1"/>
      <protection/>
    </xf>
    <xf numFmtId="172" fontId="3" fillId="0" borderId="3" xfId="66" applyNumberFormat="1" applyFont="1" applyFill="1" applyBorder="1" applyAlignment="1" applyProtection="1">
      <alignment wrapText="1"/>
      <protection/>
    </xf>
    <xf numFmtId="4" fontId="3" fillId="0" borderId="3" xfId="66" applyNumberFormat="1" applyFont="1" applyFill="1" applyBorder="1" applyAlignment="1" applyProtection="1">
      <alignment wrapText="1"/>
      <protection/>
    </xf>
    <xf numFmtId="4" fontId="3" fillId="0" borderId="3" xfId="66" applyNumberFormat="1" applyFont="1" applyFill="1" applyBorder="1" applyAlignment="1" applyProtection="1">
      <alignment wrapText="1"/>
      <protection/>
    </xf>
    <xf numFmtId="3" fontId="3" fillId="0" borderId="3" xfId="66" applyNumberFormat="1" applyFont="1" applyFill="1" applyBorder="1" applyAlignment="1" applyProtection="1">
      <alignment wrapText="1"/>
      <protection/>
    </xf>
    <xf numFmtId="3" fontId="3" fillId="25" borderId="3" xfId="66" applyNumberFormat="1" applyFont="1" applyFill="1" applyBorder="1" applyAlignment="1" applyProtection="1">
      <alignment horizontal="center" vertical="center" wrapText="1"/>
      <protection/>
    </xf>
    <xf numFmtId="0" fontId="4" fillId="25" borderId="3" xfId="62" applyNumberFormat="1" applyFont="1" applyFill="1" applyBorder="1" applyAlignment="1" applyProtection="1">
      <alignment horizontal="center" vertical="center"/>
      <protection/>
    </xf>
    <xf numFmtId="0" fontId="46" fillId="25" borderId="3" xfId="62" applyNumberFormat="1" applyFont="1" applyFill="1" applyBorder="1" applyAlignment="1" applyProtection="1">
      <alignment horizontal="right" vertical="center"/>
      <protection/>
    </xf>
    <xf numFmtId="0" fontId="46" fillId="25" borderId="3" xfId="62" applyNumberFormat="1" applyFont="1" applyFill="1" applyBorder="1" applyAlignment="1" applyProtection="1">
      <alignment wrapText="1"/>
      <protection/>
    </xf>
    <xf numFmtId="0" fontId="4" fillId="25" borderId="3" xfId="62" applyNumberFormat="1" applyFont="1" applyFill="1" applyBorder="1" applyAlignment="1" applyProtection="1">
      <alignment/>
      <protection/>
    </xf>
    <xf numFmtId="4" fontId="3" fillId="25" borderId="3" xfId="66" applyNumberFormat="1" applyFont="1" applyFill="1" applyBorder="1" applyAlignment="1" applyProtection="1">
      <alignment wrapText="1"/>
      <protection/>
    </xf>
    <xf numFmtId="3" fontId="3" fillId="25" borderId="3" xfId="66" applyNumberFormat="1" applyFont="1" applyFill="1" applyBorder="1" applyAlignment="1" applyProtection="1">
      <alignment wrapText="1"/>
      <protection/>
    </xf>
    <xf numFmtId="49" fontId="4" fillId="25" borderId="3" xfId="62" applyNumberFormat="1" applyFont="1" applyFill="1" applyBorder="1" applyAlignment="1" applyProtection="1">
      <alignment horizontal="center" vertical="center"/>
      <protection/>
    </xf>
    <xf numFmtId="49" fontId="3" fillId="25" borderId="3" xfId="62" applyNumberFormat="1" applyFont="1" applyFill="1" applyBorder="1" applyAlignment="1" applyProtection="1">
      <alignment horizontal="right" vertical="center"/>
      <protection/>
    </xf>
    <xf numFmtId="49" fontId="3" fillId="25" borderId="3" xfId="62" applyNumberFormat="1" applyFont="1" applyFill="1" applyBorder="1" applyAlignment="1" applyProtection="1">
      <alignment vertical="center" wrapText="1"/>
      <protection/>
    </xf>
    <xf numFmtId="49" fontId="4" fillId="25" borderId="3" xfId="62" applyNumberFormat="1" applyFont="1" applyFill="1" applyBorder="1" applyAlignment="1" applyProtection="1">
      <alignment horizontal="center"/>
      <protection/>
    </xf>
    <xf numFmtId="3" fontId="4" fillId="25" borderId="3" xfId="62" applyNumberFormat="1" applyFont="1" applyFill="1" applyBorder="1" applyAlignment="1" applyProtection="1">
      <alignment horizontal="right"/>
      <protection/>
    </xf>
    <xf numFmtId="3" fontId="4" fillId="25" borderId="3" xfId="62" applyNumberFormat="1" applyFont="1" applyFill="1" applyBorder="1" applyAlignment="1" applyProtection="1">
      <alignment horizontal="right"/>
      <protection locked="0"/>
    </xf>
    <xf numFmtId="3" fontId="4" fillId="25" borderId="3" xfId="66" applyNumberFormat="1" applyFont="1" applyFill="1" applyBorder="1" applyAlignment="1" applyProtection="1">
      <alignment horizontal="right" wrapText="1"/>
      <protection/>
    </xf>
    <xf numFmtId="4" fontId="4" fillId="25" borderId="3" xfId="66" applyNumberFormat="1" applyFont="1" applyFill="1" applyBorder="1" applyAlignment="1" applyProtection="1">
      <alignment horizontal="right" wrapText="1"/>
      <protection/>
    </xf>
    <xf numFmtId="3" fontId="4" fillId="0" borderId="3" xfId="66" applyNumberFormat="1" applyFont="1" applyFill="1" applyBorder="1" applyAlignment="1" applyProtection="1">
      <alignment horizontal="right" wrapText="1"/>
      <protection/>
    </xf>
    <xf numFmtId="49" fontId="4" fillId="0" borderId="3" xfId="62" applyNumberFormat="1" applyFont="1" applyFill="1" applyBorder="1" applyAlignment="1" applyProtection="1">
      <alignment horizontal="center" vertical="center" wrapText="1"/>
      <protection/>
    </xf>
    <xf numFmtId="3" fontId="4" fillId="0" borderId="3" xfId="62" applyNumberFormat="1" applyFont="1" applyFill="1" applyBorder="1" applyAlignment="1" applyProtection="1">
      <alignment horizontal="left" vertical="center" wrapText="1"/>
      <protection/>
    </xf>
    <xf numFmtId="0" fontId="30" fillId="24" borderId="0" xfId="66" applyFill="1" applyBorder="1" applyAlignment="1">
      <alignment/>
      <protection/>
    </xf>
    <xf numFmtId="3" fontId="4" fillId="25" borderId="3" xfId="66" applyNumberFormat="1" applyFont="1" applyFill="1" applyBorder="1" applyAlignment="1" applyProtection="1">
      <alignment horizontal="center" vertical="center" wrapText="1"/>
      <protection/>
    </xf>
    <xf numFmtId="49" fontId="4" fillId="25" borderId="3" xfId="62" applyNumberFormat="1" applyFont="1" applyFill="1" applyBorder="1" applyAlignment="1" applyProtection="1">
      <alignment horizontal="center" vertical="center"/>
      <protection/>
    </xf>
    <xf numFmtId="49" fontId="3" fillId="25" borderId="3" xfId="62" applyNumberFormat="1" applyFont="1" applyFill="1" applyBorder="1" applyAlignment="1" applyProtection="1">
      <alignment horizontal="right" vertical="center"/>
      <protection/>
    </xf>
    <xf numFmtId="0" fontId="44" fillId="25" borderId="3" xfId="62" applyFont="1" applyFill="1" applyBorder="1" applyAlignment="1">
      <alignment vertical="top" wrapText="1"/>
      <protection/>
    </xf>
    <xf numFmtId="0" fontId="29" fillId="0" borderId="3" xfId="62" applyBorder="1" applyAlignment="1">
      <alignment/>
      <protection/>
    </xf>
    <xf numFmtId="0" fontId="47" fillId="25" borderId="3" xfId="62" applyFont="1" applyFill="1" applyBorder="1" applyAlignment="1">
      <alignment wrapText="1"/>
      <protection/>
    </xf>
    <xf numFmtId="3" fontId="4" fillId="25" borderId="3" xfId="66" applyNumberFormat="1" applyFont="1" applyFill="1" applyBorder="1" applyAlignment="1" applyProtection="1">
      <alignment horizontal="center" vertical="center" wrapText="1"/>
      <protection/>
    </xf>
    <xf numFmtId="0" fontId="44" fillId="25" borderId="3" xfId="62" applyFont="1" applyFill="1" applyBorder="1" applyAlignment="1">
      <alignment wrapText="1"/>
      <protection/>
    </xf>
    <xf numFmtId="0" fontId="47" fillId="0" borderId="3" xfId="62" applyFont="1" applyFill="1" applyBorder="1" applyAlignment="1">
      <alignment vertical="center" wrapText="1"/>
      <protection/>
    </xf>
    <xf numFmtId="0" fontId="47" fillId="0" borderId="3" xfId="62" applyFont="1" applyFill="1" applyBorder="1" applyAlignment="1">
      <alignment wrapText="1"/>
      <protection/>
    </xf>
    <xf numFmtId="3" fontId="44" fillId="0" borderId="3" xfId="66" applyNumberFormat="1" applyFont="1" applyFill="1" applyBorder="1" applyAlignment="1">
      <alignment/>
      <protection/>
    </xf>
    <xf numFmtId="3" fontId="44" fillId="0" borderId="3" xfId="66" applyNumberFormat="1" applyFont="1" applyBorder="1" applyAlignment="1">
      <alignment/>
      <protection/>
    </xf>
    <xf numFmtId="49" fontId="4" fillId="25" borderId="3" xfId="0" applyNumberFormat="1" applyFont="1" applyFill="1" applyBorder="1" applyAlignment="1" applyProtection="1">
      <alignment horizontal="center" vertical="center"/>
      <protection/>
    </xf>
    <xf numFmtId="49" fontId="3" fillId="25" borderId="3" xfId="0" applyNumberFormat="1" applyFont="1" applyFill="1" applyBorder="1" applyAlignment="1" applyProtection="1">
      <alignment horizontal="right" vertical="center"/>
      <protection/>
    </xf>
    <xf numFmtId="0" fontId="47" fillId="25" borderId="3" xfId="0" applyFont="1" applyFill="1" applyBorder="1" applyAlignment="1">
      <alignment wrapText="1"/>
    </xf>
    <xf numFmtId="49" fontId="4" fillId="25" borderId="3" xfId="0" applyNumberFormat="1" applyFont="1" applyFill="1" applyBorder="1" applyAlignment="1" applyProtection="1">
      <alignment/>
      <protection/>
    </xf>
    <xf numFmtId="173" fontId="4" fillId="25" borderId="3" xfId="0" applyNumberFormat="1" applyFont="1" applyFill="1" applyBorder="1" applyAlignment="1" applyProtection="1">
      <alignment horizontal="right"/>
      <protection/>
    </xf>
    <xf numFmtId="173" fontId="4" fillId="25" borderId="3" xfId="0" applyNumberFormat="1" applyFont="1" applyFill="1" applyBorder="1" applyAlignment="1" applyProtection="1">
      <alignment horizontal="right"/>
      <protection locked="0"/>
    </xf>
    <xf numFmtId="4" fontId="3" fillId="0" borderId="3" xfId="66" applyNumberFormat="1" applyFont="1" applyFill="1" applyBorder="1" applyAlignment="1" applyProtection="1">
      <alignment horizontal="right" wrapText="1"/>
      <protection/>
    </xf>
    <xf numFmtId="4" fontId="3" fillId="25" borderId="3" xfId="66" applyNumberFormat="1" applyFont="1" applyFill="1" applyBorder="1" applyAlignment="1" applyProtection="1">
      <alignment horizontal="right" wrapText="1"/>
      <protection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3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7" fillId="0" borderId="3" xfId="0" applyFont="1" applyBorder="1" applyAlignment="1">
      <alignment wrapText="1"/>
    </xf>
    <xf numFmtId="49" fontId="4" fillId="0" borderId="3" xfId="0" applyNumberFormat="1" applyFont="1" applyFill="1" applyBorder="1" applyAlignment="1" applyProtection="1">
      <alignment horizontal="center" wrapText="1"/>
      <protection/>
    </xf>
    <xf numFmtId="0" fontId="44" fillId="25" borderId="3" xfId="0" applyFont="1" applyFill="1" applyBorder="1" applyAlignment="1">
      <alignment wrapText="1"/>
    </xf>
    <xf numFmtId="49" fontId="4" fillId="25" borderId="3" xfId="0" applyNumberFormat="1" applyFont="1" applyFill="1" applyBorder="1" applyAlignment="1" applyProtection="1">
      <alignment horizontal="center"/>
      <protection/>
    </xf>
    <xf numFmtId="3" fontId="4" fillId="25" borderId="3" xfId="0" applyNumberFormat="1" applyFont="1" applyFill="1" applyBorder="1" applyAlignment="1" applyProtection="1">
      <alignment horizontal="right"/>
      <protection/>
    </xf>
    <xf numFmtId="3" fontId="4" fillId="25" borderId="3" xfId="0" applyNumberFormat="1" applyFont="1" applyFill="1" applyBorder="1" applyAlignment="1" applyProtection="1">
      <alignment horizontal="right"/>
      <protection locked="0"/>
    </xf>
    <xf numFmtId="49" fontId="4" fillId="25" borderId="3" xfId="0" applyNumberFormat="1" applyFont="1" applyFill="1" applyBorder="1" applyAlignment="1" applyProtection="1">
      <alignment vertical="center" wrapText="1"/>
      <protection/>
    </xf>
    <xf numFmtId="49" fontId="4" fillId="25" borderId="3" xfId="62" applyNumberFormat="1" applyFont="1" applyFill="1" applyBorder="1" applyAlignment="1" applyProtection="1">
      <alignment vertical="center" wrapText="1"/>
      <protection/>
    </xf>
    <xf numFmtId="3" fontId="4" fillId="0" borderId="3" xfId="62" applyNumberFormat="1" applyFont="1" applyFill="1" applyBorder="1" applyAlignment="1" applyProtection="1">
      <alignment horizontal="right"/>
      <protection locked="0"/>
    </xf>
    <xf numFmtId="49" fontId="4" fillId="25" borderId="3" xfId="62" applyNumberFormat="1" applyFont="1" applyFill="1" applyBorder="1" applyAlignment="1" applyProtection="1">
      <alignment vertical="center"/>
      <protection/>
    </xf>
    <xf numFmtId="49" fontId="4" fillId="25" borderId="3" xfId="62" applyNumberFormat="1" applyFont="1" applyFill="1" applyBorder="1" applyAlignment="1" applyProtection="1">
      <alignment horizontal="center" vertical="center" wrapText="1"/>
      <protection/>
    </xf>
    <xf numFmtId="49" fontId="4" fillId="25" borderId="3" xfId="62" applyNumberFormat="1" applyFont="1" applyFill="1" applyBorder="1" applyAlignment="1" applyProtection="1">
      <alignment/>
      <protection/>
    </xf>
    <xf numFmtId="173" fontId="4" fillId="25" borderId="3" xfId="62" applyNumberFormat="1" applyFont="1" applyFill="1" applyBorder="1" applyAlignment="1" applyProtection="1">
      <alignment horizontal="right"/>
      <protection/>
    </xf>
    <xf numFmtId="173" fontId="4" fillId="25" borderId="3" xfId="62" applyNumberFormat="1" applyFont="1" applyFill="1" applyBorder="1" applyAlignment="1" applyProtection="1">
      <alignment horizontal="right"/>
      <protection locked="0"/>
    </xf>
    <xf numFmtId="4" fontId="4" fillId="0" borderId="3" xfId="66" applyNumberFormat="1" applyFont="1" applyFill="1" applyBorder="1" applyAlignment="1" applyProtection="1">
      <alignment horizontal="right" wrapText="1"/>
      <protection/>
    </xf>
    <xf numFmtId="3" fontId="3" fillId="25" borderId="3" xfId="66" applyNumberFormat="1" applyFont="1" applyFill="1" applyBorder="1" applyAlignment="1" applyProtection="1">
      <alignment horizontal="right" wrapText="1"/>
      <protection/>
    </xf>
    <xf numFmtId="3" fontId="3" fillId="0" borderId="3" xfId="66" applyNumberFormat="1" applyFont="1" applyFill="1" applyBorder="1" applyAlignment="1" applyProtection="1">
      <alignment horizontal="right" wrapText="1"/>
      <protection/>
    </xf>
    <xf numFmtId="3" fontId="3" fillId="0" borderId="3" xfId="66" applyNumberFormat="1" applyFont="1" applyFill="1" applyBorder="1" applyAlignment="1" applyProtection="1">
      <alignment horizontal="right" wrapText="1"/>
      <protection/>
    </xf>
    <xf numFmtId="49" fontId="4" fillId="25" borderId="3" xfId="62" applyNumberFormat="1" applyFont="1" applyFill="1" applyBorder="1" applyAlignment="1" applyProtection="1">
      <alignment vertical="center" wrapText="1"/>
      <protection/>
    </xf>
    <xf numFmtId="0" fontId="47" fillId="25" borderId="3" xfId="63" applyFont="1" applyFill="1" applyBorder="1" applyAlignment="1">
      <alignment vertical="center"/>
      <protection/>
    </xf>
    <xf numFmtId="0" fontId="44" fillId="25" borderId="3" xfId="61" applyFont="1" applyFill="1" applyBorder="1">
      <alignment/>
      <protection/>
    </xf>
    <xf numFmtId="49" fontId="3" fillId="25" borderId="3" xfId="62" applyNumberFormat="1" applyFont="1" applyFill="1" applyBorder="1" applyAlignment="1" applyProtection="1">
      <alignment horizontal="left" vertical="center" wrapText="1"/>
      <protection/>
    </xf>
    <xf numFmtId="3" fontId="4" fillId="0" borderId="3" xfId="0" applyNumberFormat="1" applyFont="1" applyFill="1" applyBorder="1" applyAlignment="1" applyProtection="1">
      <alignment horizontal="center" vertical="center" wrapText="1"/>
      <protection/>
    </xf>
    <xf numFmtId="3" fontId="4" fillId="25" borderId="3" xfId="69" applyNumberFormat="1" applyFont="1" applyFill="1" applyBorder="1" applyAlignment="1" applyProtection="1">
      <alignment horizontal="center" vertical="center" wrapText="1"/>
      <protection/>
    </xf>
    <xf numFmtId="49" fontId="4" fillId="0" borderId="3" xfId="63" applyNumberFormat="1" applyFont="1" applyFill="1" applyBorder="1" applyAlignment="1" applyProtection="1">
      <alignment horizontal="center" vertical="center" wrapText="1"/>
      <protection/>
    </xf>
    <xf numFmtId="3" fontId="4" fillId="0" borderId="3" xfId="63" applyNumberFormat="1" applyFont="1" applyFill="1" applyBorder="1" applyAlignment="1" applyProtection="1">
      <alignment horizontal="left" vertical="center" wrapText="1"/>
      <protection/>
    </xf>
    <xf numFmtId="49" fontId="4" fillId="0" borderId="3" xfId="61" applyNumberFormat="1" applyFont="1" applyFill="1" applyBorder="1" applyAlignment="1" applyProtection="1">
      <alignment/>
      <protection/>
    </xf>
    <xf numFmtId="3" fontId="44" fillId="0" borderId="33" xfId="69" applyNumberFormat="1" applyFont="1" applyBorder="1" applyAlignment="1">
      <alignment/>
      <protection/>
    </xf>
    <xf numFmtId="0" fontId="30" fillId="0" borderId="0" xfId="67" applyFont="1" applyFill="1" applyBorder="1" applyAlignment="1">
      <alignment/>
      <protection/>
    </xf>
    <xf numFmtId="0" fontId="30" fillId="0" borderId="0" xfId="69" applyFill="1" applyBorder="1" applyAlignment="1">
      <alignment/>
      <protection/>
    </xf>
    <xf numFmtId="0" fontId="30" fillId="25" borderId="0" xfId="69" applyFill="1" applyBorder="1" applyAlignment="1">
      <alignment/>
      <protection/>
    </xf>
    <xf numFmtId="0" fontId="30" fillId="25" borderId="0" xfId="69" applyFill="1" applyAlignment="1">
      <alignment/>
      <protection/>
    </xf>
    <xf numFmtId="49" fontId="4" fillId="25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Fill="1" applyBorder="1" applyAlignment="1" applyProtection="1">
      <alignment horizontal="right" vertical="center" wrapText="1"/>
      <protection/>
    </xf>
    <xf numFmtId="49" fontId="3" fillId="25" borderId="3" xfId="0" applyNumberFormat="1" applyFont="1" applyFill="1" applyBorder="1" applyAlignment="1" applyProtection="1">
      <alignment vertical="center" wrapText="1"/>
      <protection/>
    </xf>
    <xf numFmtId="3" fontId="4" fillId="0" borderId="3" xfId="66" applyNumberFormat="1" applyFont="1" applyFill="1" applyBorder="1" applyAlignment="1" applyProtection="1">
      <alignment horizontal="center" vertical="center" wrapText="1"/>
      <protection/>
    </xf>
    <xf numFmtId="3" fontId="4" fillId="25" borderId="3" xfId="0" applyNumberFormat="1" applyFont="1" applyFill="1" applyBorder="1" applyAlignment="1" applyProtection="1">
      <alignment horizontal="left" vertical="center" wrapText="1"/>
      <protection/>
    </xf>
    <xf numFmtId="49" fontId="4" fillId="0" borderId="3" xfId="0" applyNumberFormat="1" applyFont="1" applyFill="1" applyBorder="1" applyAlignment="1" applyProtection="1">
      <alignment vertical="center" wrapText="1"/>
      <protection/>
    </xf>
    <xf numFmtId="3" fontId="46" fillId="25" borderId="3" xfId="66" applyNumberFormat="1" applyFont="1" applyFill="1" applyBorder="1" applyAlignment="1" applyProtection="1">
      <alignment horizontal="right" wrapText="1"/>
      <protection/>
    </xf>
    <xf numFmtId="49" fontId="3" fillId="25" borderId="3" xfId="62" applyNumberFormat="1" applyFont="1" applyFill="1" applyBorder="1" applyAlignment="1" applyProtection="1">
      <alignment vertical="center" wrapText="1"/>
      <protection/>
    </xf>
    <xf numFmtId="49" fontId="4" fillId="25" borderId="3" xfId="0" applyNumberFormat="1" applyFont="1" applyFill="1" applyBorder="1" applyAlignment="1" applyProtection="1">
      <alignment vertical="center" wrapText="1"/>
      <protection/>
    </xf>
    <xf numFmtId="3" fontId="44" fillId="25" borderId="3" xfId="66" applyNumberFormat="1" applyFont="1" applyFill="1" applyBorder="1" applyAlignment="1">
      <alignment/>
      <protection/>
    </xf>
    <xf numFmtId="0" fontId="30" fillId="25" borderId="3" xfId="66" applyFill="1" applyBorder="1" applyAlignment="1">
      <alignment vertical="center"/>
      <protection/>
    </xf>
    <xf numFmtId="3" fontId="3" fillId="25" borderId="3" xfId="66" applyNumberFormat="1" applyFont="1" applyFill="1" applyBorder="1" applyAlignment="1" applyProtection="1">
      <alignment horizontal="right" wrapText="1"/>
      <protection/>
    </xf>
    <xf numFmtId="49" fontId="3" fillId="25" borderId="3" xfId="0" applyNumberFormat="1" applyFont="1" applyFill="1" applyBorder="1" applyAlignment="1" applyProtection="1">
      <alignment vertical="center" wrapText="1"/>
      <protection/>
    </xf>
    <xf numFmtId="49" fontId="4" fillId="25" borderId="3" xfId="62" applyNumberFormat="1" applyFont="1" applyFill="1" applyBorder="1" applyAlignment="1" applyProtection="1">
      <alignment wrapText="1"/>
      <protection/>
    </xf>
    <xf numFmtId="3" fontId="4" fillId="25" borderId="0" xfId="66" applyNumberFormat="1" applyFont="1" applyFill="1" applyBorder="1" applyAlignment="1" applyProtection="1">
      <alignment horizontal="center" vertical="center" wrapText="1"/>
      <protection/>
    </xf>
    <xf numFmtId="167" fontId="7" fillId="25" borderId="0" xfId="66" applyNumberFormat="1" applyFont="1" applyFill="1" applyBorder="1" applyAlignment="1" applyProtection="1">
      <alignment horizontal="center" vertical="center" wrapText="1"/>
      <protection/>
    </xf>
    <xf numFmtId="167" fontId="7" fillId="25" borderId="0" xfId="66" applyNumberFormat="1" applyFont="1" applyFill="1" applyBorder="1" applyAlignment="1" applyProtection="1">
      <alignment vertical="center" wrapText="1"/>
      <protection/>
    </xf>
    <xf numFmtId="0" fontId="30" fillId="25" borderId="0" xfId="66" applyFill="1" applyAlignment="1">
      <alignment horizontal="center" vertical="center"/>
      <protection/>
    </xf>
    <xf numFmtId="0" fontId="30" fillId="25" borderId="0" xfId="66" applyFill="1" applyAlignment="1">
      <alignment vertical="center"/>
      <protection/>
    </xf>
    <xf numFmtId="0" fontId="30" fillId="25" borderId="0" xfId="66" applyFill="1" applyAlignment="1">
      <alignment wrapText="1"/>
      <protection/>
    </xf>
    <xf numFmtId="0" fontId="50" fillId="18" borderId="0" xfId="0" applyFont="1" applyFill="1" applyAlignment="1" applyProtection="1">
      <alignment horizontal="left"/>
      <protection/>
    </xf>
    <xf numFmtId="0" fontId="30" fillId="18" borderId="0" xfId="0" applyFont="1" applyFill="1" applyAlignment="1" applyProtection="1">
      <alignment horizontal="left"/>
      <protection/>
    </xf>
    <xf numFmtId="0" fontId="44" fillId="18" borderId="0" xfId="0" applyFont="1" applyFill="1" applyAlignment="1" applyProtection="1">
      <alignment horizontal="left"/>
      <protection/>
    </xf>
    <xf numFmtId="0" fontId="47" fillId="18" borderId="0" xfId="0" applyFont="1" applyFill="1" applyAlignment="1" applyProtection="1">
      <alignment horizontal="left"/>
      <protection/>
    </xf>
    <xf numFmtId="0" fontId="47" fillId="24" borderId="13" xfId="0" applyFont="1" applyFill="1" applyBorder="1" applyAlignment="1" applyProtection="1">
      <alignment horizontal="center" vertical="center"/>
      <protection/>
    </xf>
    <xf numFmtId="0" fontId="43" fillId="0" borderId="17" xfId="0" applyFont="1" applyBorder="1" applyAlignment="1" applyProtection="1">
      <alignment horizontal="left" wrapText="1"/>
      <protection/>
    </xf>
    <xf numFmtId="166" fontId="43" fillId="0" borderId="17" xfId="0" applyNumberFormat="1" applyFont="1" applyBorder="1" applyAlignment="1" applyProtection="1">
      <alignment horizontal="right"/>
      <protection/>
    </xf>
    <xf numFmtId="0" fontId="45" fillId="0" borderId="47" xfId="0" applyFont="1" applyBorder="1" applyAlignment="1" applyProtection="1">
      <alignment horizontal="left" wrapText="1"/>
      <protection/>
    </xf>
    <xf numFmtId="0" fontId="7" fillId="0" borderId="47" xfId="0" applyFont="1" applyBorder="1" applyAlignment="1" applyProtection="1">
      <alignment horizontal="left" wrapText="1"/>
      <protection/>
    </xf>
    <xf numFmtId="166" fontId="7" fillId="0" borderId="47" xfId="0" applyNumberFormat="1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left" wrapText="1"/>
      <protection/>
    </xf>
    <xf numFmtId="166" fontId="3" fillId="0" borderId="17" xfId="0" applyNumberFormat="1" applyFont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49" fontId="4" fillId="0" borderId="17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Fill="1" applyBorder="1" applyAlignment="1" applyProtection="1">
      <alignment horizontal="center" wrapText="1"/>
      <protection/>
    </xf>
    <xf numFmtId="0" fontId="3" fillId="0" borderId="17" xfId="0" applyFont="1" applyBorder="1" applyAlignment="1">
      <alignment horizontal="left" wrapText="1"/>
    </xf>
    <xf numFmtId="0" fontId="51" fillId="0" borderId="18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47" fillId="24" borderId="13" xfId="0" applyFont="1" applyFill="1" applyBorder="1" applyAlignment="1" applyProtection="1">
      <alignment horizontal="center" vertical="center" wrapText="1"/>
      <protection/>
    </xf>
    <xf numFmtId="166" fontId="4" fillId="0" borderId="49" xfId="0" applyNumberFormat="1" applyFont="1" applyBorder="1" applyAlignment="1">
      <alignment horizontal="right"/>
    </xf>
    <xf numFmtId="166" fontId="4" fillId="0" borderId="50" xfId="0" applyNumberFormat="1" applyFont="1" applyBorder="1" applyAlignment="1">
      <alignment horizontal="right"/>
    </xf>
    <xf numFmtId="0" fontId="4" fillId="0" borderId="48" xfId="0" applyFont="1" applyBorder="1" applyAlignment="1">
      <alignment horizontal="left" wrapText="1"/>
    </xf>
    <xf numFmtId="166" fontId="4" fillId="0" borderId="51" xfId="0" applyNumberFormat="1" applyFont="1" applyBorder="1" applyAlignment="1">
      <alignment horizontal="right"/>
    </xf>
    <xf numFmtId="164" fontId="4" fillId="0" borderId="52" xfId="0" applyNumberFormat="1" applyFont="1" applyBorder="1" applyAlignment="1">
      <alignment horizontal="center"/>
    </xf>
    <xf numFmtId="164" fontId="4" fillId="0" borderId="53" xfId="0" applyNumberFormat="1" applyFont="1" applyBorder="1" applyAlignment="1">
      <alignment horizontal="center"/>
    </xf>
    <xf numFmtId="164" fontId="4" fillId="0" borderId="54" xfId="0" applyNumberFormat="1" applyFont="1" applyBorder="1" applyAlignment="1">
      <alignment horizontal="center"/>
    </xf>
    <xf numFmtId="164" fontId="4" fillId="0" borderId="55" xfId="0" applyNumberFormat="1" applyFont="1" applyBorder="1" applyAlignment="1">
      <alignment horizontal="center"/>
    </xf>
    <xf numFmtId="0" fontId="4" fillId="0" borderId="17" xfId="0" applyFont="1" applyFill="1" applyBorder="1" applyAlignment="1">
      <alignment horizontal="left" wrapText="1"/>
    </xf>
    <xf numFmtId="166" fontId="4" fillId="0" borderId="17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center"/>
    </xf>
    <xf numFmtId="164" fontId="4" fillId="0" borderId="53" xfId="0" applyNumberFormat="1" applyFont="1" applyFill="1" applyBorder="1" applyAlignment="1">
      <alignment horizontal="center"/>
    </xf>
    <xf numFmtId="165" fontId="4" fillId="0" borderId="17" xfId="0" applyNumberFormat="1" applyFont="1" applyFill="1" applyBorder="1" applyAlignment="1">
      <alignment horizontal="right"/>
    </xf>
    <xf numFmtId="2" fontId="0" fillId="0" borderId="20" xfId="0" applyNumberFormat="1" applyFont="1" applyFill="1" applyBorder="1" applyAlignment="1">
      <alignment horizontal="right"/>
    </xf>
    <xf numFmtId="2" fontId="0" fillId="0" borderId="50" xfId="0" applyNumberFormat="1" applyBorder="1" applyAlignment="1">
      <alignment horizontal="right"/>
    </xf>
    <xf numFmtId="164" fontId="4" fillId="0" borderId="14" xfId="0" applyNumberFormat="1" applyFont="1" applyFill="1" applyBorder="1" applyAlignment="1">
      <alignment horizontal="center"/>
    </xf>
    <xf numFmtId="164" fontId="4" fillId="0" borderId="52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wrapText="1"/>
    </xf>
    <xf numFmtId="165" fontId="4" fillId="0" borderId="15" xfId="0" applyNumberFormat="1" applyFont="1" applyFill="1" applyBorder="1" applyAlignment="1">
      <alignment horizontal="right"/>
    </xf>
    <xf numFmtId="164" fontId="6" fillId="0" borderId="16" xfId="0" applyNumberFormat="1" applyFont="1" applyFill="1" applyBorder="1" applyAlignment="1">
      <alignment horizontal="center"/>
    </xf>
    <xf numFmtId="164" fontId="6" fillId="0" borderId="53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left" wrapText="1"/>
    </xf>
    <xf numFmtId="165" fontId="6" fillId="0" borderId="17" xfId="0" applyNumberFormat="1" applyFont="1" applyFill="1" applyBorder="1" applyAlignment="1">
      <alignment horizontal="right"/>
    </xf>
    <xf numFmtId="166" fontId="6" fillId="0" borderId="17" xfId="0" applyNumberFormat="1" applyFont="1" applyFill="1" applyBorder="1" applyAlignment="1">
      <alignment horizontal="right"/>
    </xf>
    <xf numFmtId="2" fontId="0" fillId="0" borderId="20" xfId="0" applyNumberFormat="1" applyFill="1" applyBorder="1" applyAlignment="1">
      <alignment horizontal="right"/>
    </xf>
    <xf numFmtId="0" fontId="52" fillId="0" borderId="17" xfId="0" applyFont="1" applyFill="1" applyBorder="1" applyAlignment="1">
      <alignment horizontal="left" wrapText="1"/>
    </xf>
    <xf numFmtId="165" fontId="52" fillId="0" borderId="17" xfId="0" applyNumberFormat="1" applyFont="1" applyFill="1" applyBorder="1" applyAlignment="1">
      <alignment horizontal="right"/>
    </xf>
    <xf numFmtId="165" fontId="53" fillId="0" borderId="49" xfId="0" applyNumberFormat="1" applyFont="1" applyFill="1" applyBorder="1" applyAlignment="1">
      <alignment horizontal="right"/>
    </xf>
    <xf numFmtId="165" fontId="53" fillId="0" borderId="18" xfId="0" applyNumberFormat="1" applyFont="1" applyFill="1" applyBorder="1" applyAlignment="1">
      <alignment horizontal="right"/>
    </xf>
    <xf numFmtId="166" fontId="4" fillId="0" borderId="56" xfId="0" applyNumberFormat="1" applyFont="1" applyFill="1" applyBorder="1" applyAlignment="1">
      <alignment horizontal="right"/>
    </xf>
    <xf numFmtId="2" fontId="0" fillId="0" borderId="28" xfId="0" applyNumberFormat="1" applyFill="1" applyBorder="1" applyAlignment="1">
      <alignment horizontal="right"/>
    </xf>
    <xf numFmtId="165" fontId="53" fillId="0" borderId="17" xfId="0" applyNumberFormat="1" applyFont="1" applyFill="1" applyBorder="1" applyAlignment="1">
      <alignment horizontal="right"/>
    </xf>
    <xf numFmtId="164" fontId="4" fillId="0" borderId="57" xfId="0" applyNumberFormat="1" applyFont="1" applyFill="1" applyBorder="1" applyAlignment="1">
      <alignment horizontal="center"/>
    </xf>
    <xf numFmtId="164" fontId="4" fillId="0" borderId="58" xfId="0" applyNumberFormat="1" applyFont="1" applyFill="1" applyBorder="1" applyAlignment="1">
      <alignment horizontal="center"/>
    </xf>
    <xf numFmtId="0" fontId="4" fillId="0" borderId="49" xfId="0" applyFont="1" applyFill="1" applyBorder="1" applyAlignment="1">
      <alignment horizontal="left" wrapText="1"/>
    </xf>
    <xf numFmtId="165" fontId="4" fillId="0" borderId="49" xfId="0" applyNumberFormat="1" applyFont="1" applyFill="1" applyBorder="1" applyAlignment="1">
      <alignment horizontal="right"/>
    </xf>
    <xf numFmtId="164" fontId="4" fillId="0" borderId="59" xfId="0" applyNumberFormat="1" applyFont="1" applyFill="1" applyBorder="1" applyAlignment="1">
      <alignment horizontal="center"/>
    </xf>
    <xf numFmtId="164" fontId="4" fillId="0" borderId="6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wrapText="1"/>
    </xf>
    <xf numFmtId="165" fontId="4" fillId="0" borderId="18" xfId="0" applyNumberFormat="1" applyFont="1" applyFill="1" applyBorder="1" applyAlignment="1">
      <alignment horizontal="right"/>
    </xf>
    <xf numFmtId="166" fontId="4" fillId="0" borderId="61" xfId="0" applyNumberFormat="1" applyFont="1" applyFill="1" applyBorder="1" applyAlignment="1">
      <alignment horizontal="right"/>
    </xf>
    <xf numFmtId="2" fontId="0" fillId="0" borderId="62" xfId="0" applyNumberFormat="1" applyFill="1" applyBorder="1" applyAlignment="1">
      <alignment horizontal="right"/>
    </xf>
    <xf numFmtId="166" fontId="4" fillId="0" borderId="18" xfId="0" applyNumberFormat="1" applyFont="1" applyFill="1" applyBorder="1" applyAlignment="1">
      <alignment horizontal="right"/>
    </xf>
    <xf numFmtId="2" fontId="0" fillId="0" borderId="21" xfId="0" applyNumberFormat="1" applyFill="1" applyBorder="1" applyAlignment="1">
      <alignment horizontal="right"/>
    </xf>
    <xf numFmtId="166" fontId="4" fillId="0" borderId="15" xfId="0" applyNumberFormat="1" applyFont="1" applyFill="1" applyBorder="1" applyAlignment="1">
      <alignment horizontal="right"/>
    </xf>
    <xf numFmtId="2" fontId="0" fillId="0" borderId="19" xfId="0" applyNumberFormat="1" applyFill="1" applyBorder="1" applyAlignment="1">
      <alignment horizontal="right"/>
    </xf>
    <xf numFmtId="0" fontId="0" fillId="0" borderId="0" xfId="0" applyFill="1" applyAlignment="1">
      <alignment horizontal="left" vertical="top"/>
    </xf>
    <xf numFmtId="164" fontId="6" fillId="0" borderId="59" xfId="0" applyNumberFormat="1" applyFont="1" applyFill="1" applyBorder="1" applyAlignment="1">
      <alignment horizontal="center"/>
    </xf>
    <xf numFmtId="164" fontId="6" fillId="0" borderId="60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left" wrapText="1"/>
    </xf>
    <xf numFmtId="165" fontId="6" fillId="0" borderId="18" xfId="0" applyNumberFormat="1" applyFont="1" applyFill="1" applyBorder="1" applyAlignment="1">
      <alignment horizontal="right"/>
    </xf>
    <xf numFmtId="166" fontId="6" fillId="0" borderId="18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165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right"/>
    </xf>
    <xf numFmtId="49" fontId="4" fillId="0" borderId="14" xfId="0" applyNumberFormat="1" applyFont="1" applyFill="1" applyBorder="1" applyAlignment="1">
      <alignment horizontal="center"/>
    </xf>
    <xf numFmtId="164" fontId="4" fillId="0" borderId="63" xfId="0" applyNumberFormat="1" applyFont="1" applyFill="1" applyBorder="1" applyAlignment="1">
      <alignment horizontal="center"/>
    </xf>
    <xf numFmtId="164" fontId="4" fillId="0" borderId="64" xfId="0" applyNumberFormat="1" applyFont="1" applyFill="1" applyBorder="1" applyAlignment="1">
      <alignment horizontal="center"/>
    </xf>
    <xf numFmtId="0" fontId="4" fillId="0" borderId="65" xfId="0" applyFont="1" applyFill="1" applyBorder="1" applyAlignment="1">
      <alignment horizontal="left" wrapText="1"/>
    </xf>
    <xf numFmtId="165" fontId="4" fillId="0" borderId="65" xfId="0" applyNumberFormat="1" applyFont="1" applyFill="1" applyBorder="1" applyAlignment="1">
      <alignment horizontal="right"/>
    </xf>
    <xf numFmtId="166" fontId="4" fillId="0" borderId="65" xfId="0" applyNumberFormat="1" applyFont="1" applyFill="1" applyBorder="1" applyAlignment="1">
      <alignment horizontal="right"/>
    </xf>
    <xf numFmtId="2" fontId="0" fillId="0" borderId="66" xfId="0" applyNumberFormat="1" applyFill="1" applyBorder="1" applyAlignment="1">
      <alignment horizontal="right"/>
    </xf>
    <xf numFmtId="2" fontId="0" fillId="0" borderId="19" xfId="0" applyNumberFormat="1" applyFont="1" applyFill="1" applyBorder="1" applyAlignment="1">
      <alignment horizontal="right"/>
    </xf>
    <xf numFmtId="166" fontId="4" fillId="0" borderId="49" xfId="0" applyNumberFormat="1" applyFont="1" applyFill="1" applyBorder="1" applyAlignment="1">
      <alignment horizontal="right"/>
    </xf>
    <xf numFmtId="2" fontId="0" fillId="0" borderId="50" xfId="0" applyNumberFormat="1" applyFill="1" applyBorder="1" applyAlignment="1">
      <alignment horizontal="right"/>
    </xf>
    <xf numFmtId="164" fontId="53" fillId="0" borderId="57" xfId="0" applyNumberFormat="1" applyFont="1" applyFill="1" applyBorder="1" applyAlignment="1">
      <alignment horizontal="right"/>
    </xf>
    <xf numFmtId="164" fontId="53" fillId="0" borderId="49" xfId="0" applyNumberFormat="1" applyFont="1" applyFill="1" applyBorder="1" applyAlignment="1">
      <alignment horizontal="center"/>
    </xf>
    <xf numFmtId="0" fontId="53" fillId="0" borderId="49" xfId="0" applyFont="1" applyFill="1" applyBorder="1" applyAlignment="1">
      <alignment horizontal="left" wrapText="1"/>
    </xf>
    <xf numFmtId="164" fontId="53" fillId="0" borderId="59" xfId="0" applyNumberFormat="1" applyFont="1" applyFill="1" applyBorder="1" applyAlignment="1">
      <alignment horizontal="right"/>
    </xf>
    <xf numFmtId="164" fontId="53" fillId="0" borderId="18" xfId="0" applyNumberFormat="1" applyFont="1" applyFill="1" applyBorder="1" applyAlignment="1">
      <alignment horizontal="center"/>
    </xf>
    <xf numFmtId="0" fontId="53" fillId="0" borderId="18" xfId="0" applyFont="1" applyFill="1" applyBorder="1" applyAlignment="1">
      <alignment horizontal="left" wrapText="1"/>
    </xf>
    <xf numFmtId="164" fontId="4" fillId="0" borderId="67" xfId="0" applyNumberFormat="1" applyFont="1" applyFill="1" applyBorder="1" applyAlignment="1">
      <alignment horizontal="center"/>
    </xf>
    <xf numFmtId="164" fontId="4" fillId="0" borderId="68" xfId="0" applyNumberFormat="1" applyFont="1" applyFill="1" applyBorder="1" applyAlignment="1">
      <alignment horizontal="center"/>
    </xf>
    <xf numFmtId="0" fontId="4" fillId="0" borderId="69" xfId="0" applyFont="1" applyFill="1" applyBorder="1" applyAlignment="1">
      <alignment horizontal="left" wrapText="1"/>
    </xf>
    <xf numFmtId="165" fontId="4" fillId="0" borderId="69" xfId="0" applyNumberFormat="1" applyFont="1" applyFill="1" applyBorder="1" applyAlignment="1">
      <alignment horizontal="right"/>
    </xf>
    <xf numFmtId="166" fontId="4" fillId="0" borderId="69" xfId="0" applyNumberFormat="1" applyFont="1" applyFill="1" applyBorder="1" applyAlignment="1">
      <alignment horizontal="right"/>
    </xf>
    <xf numFmtId="2" fontId="0" fillId="0" borderId="22" xfId="0" applyNumberFormat="1" applyFill="1" applyBorder="1" applyAlignment="1">
      <alignment horizontal="right"/>
    </xf>
    <xf numFmtId="16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165" fontId="7" fillId="0" borderId="0" xfId="0" applyNumberFormat="1" applyFont="1" applyFill="1" applyAlignment="1">
      <alignment horizontal="right"/>
    </xf>
    <xf numFmtId="166" fontId="7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horizontal="left" vertical="top" wrapText="1"/>
    </xf>
    <xf numFmtId="165" fontId="0" fillId="0" borderId="0" xfId="0" applyNumberFormat="1" applyFill="1" applyAlignment="1">
      <alignment horizontal="right" vertical="top"/>
    </xf>
    <xf numFmtId="166" fontId="0" fillId="0" borderId="0" xfId="0" applyNumberFormat="1" applyFill="1" applyAlignment="1">
      <alignment horizontal="right" vertical="top"/>
    </xf>
    <xf numFmtId="2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 vertical="top"/>
    </xf>
    <xf numFmtId="2" fontId="0" fillId="0" borderId="0" xfId="0" applyNumberFormat="1" applyFill="1" applyBorder="1" applyAlignment="1">
      <alignment horizontal="right"/>
    </xf>
    <xf numFmtId="49" fontId="53" fillId="0" borderId="16" xfId="0" applyNumberFormat="1" applyFont="1" applyFill="1" applyBorder="1" applyAlignment="1">
      <alignment horizontal="right"/>
    </xf>
    <xf numFmtId="164" fontId="53" fillId="0" borderId="17" xfId="0" applyNumberFormat="1" applyFont="1" applyFill="1" applyBorder="1" applyAlignment="1">
      <alignment horizontal="center"/>
    </xf>
    <xf numFmtId="0" fontId="53" fillId="0" borderId="17" xfId="0" applyFont="1" applyFill="1" applyBorder="1" applyAlignment="1">
      <alignment horizontal="left" wrapText="1"/>
    </xf>
    <xf numFmtId="49" fontId="53" fillId="0" borderId="57" xfId="0" applyNumberFormat="1" applyFont="1" applyFill="1" applyBorder="1" applyAlignment="1">
      <alignment horizontal="right"/>
    </xf>
    <xf numFmtId="49" fontId="53" fillId="0" borderId="59" xfId="0" applyNumberFormat="1" applyFont="1" applyFill="1" applyBorder="1" applyAlignment="1">
      <alignment horizontal="right"/>
    </xf>
    <xf numFmtId="2" fontId="0" fillId="0" borderId="47" xfId="0" applyNumberFormat="1" applyFill="1" applyBorder="1" applyAlignment="1">
      <alignment horizontal="right"/>
    </xf>
    <xf numFmtId="164" fontId="4" fillId="0" borderId="70" xfId="0" applyNumberFormat="1" applyFont="1" applyFill="1" applyBorder="1" applyAlignment="1">
      <alignment horizontal="center"/>
    </xf>
    <xf numFmtId="164" fontId="4" fillId="0" borderId="71" xfId="0" applyNumberFormat="1" applyFont="1" applyFill="1" applyBorder="1" applyAlignment="1">
      <alignment horizontal="center"/>
    </xf>
    <xf numFmtId="165" fontId="4" fillId="0" borderId="56" xfId="0" applyNumberFormat="1" applyFont="1" applyFill="1" applyBorder="1" applyAlignment="1">
      <alignment horizontal="right"/>
    </xf>
    <xf numFmtId="2" fontId="0" fillId="0" borderId="72" xfId="0" applyNumberFormat="1" applyFill="1" applyBorder="1" applyAlignment="1">
      <alignment horizontal="right"/>
    </xf>
    <xf numFmtId="2" fontId="0" fillId="0" borderId="73" xfId="0" applyNumberFormat="1" applyFill="1" applyBorder="1" applyAlignment="1">
      <alignment horizontal="right"/>
    </xf>
    <xf numFmtId="164" fontId="6" fillId="0" borderId="57" xfId="0" applyNumberFormat="1" applyFont="1" applyFill="1" applyBorder="1" applyAlignment="1">
      <alignment horizontal="center"/>
    </xf>
    <xf numFmtId="164" fontId="6" fillId="0" borderId="58" xfId="0" applyNumberFormat="1" applyFont="1" applyFill="1" applyBorder="1" applyAlignment="1">
      <alignment horizontal="center"/>
    </xf>
    <xf numFmtId="0" fontId="6" fillId="0" borderId="49" xfId="0" applyFont="1" applyFill="1" applyBorder="1" applyAlignment="1">
      <alignment horizontal="left" wrapText="1"/>
    </xf>
    <xf numFmtId="165" fontId="6" fillId="0" borderId="49" xfId="0" applyNumberFormat="1" applyFont="1" applyFill="1" applyBorder="1" applyAlignment="1">
      <alignment horizontal="right"/>
    </xf>
    <xf numFmtId="166" fontId="6" fillId="0" borderId="49" xfId="0" applyNumberFormat="1" applyFont="1" applyFill="1" applyBorder="1" applyAlignment="1">
      <alignment horizontal="right"/>
    </xf>
    <xf numFmtId="164" fontId="53" fillId="0" borderId="16" xfId="0" applyNumberFormat="1" applyFont="1" applyFill="1" applyBorder="1" applyAlignment="1">
      <alignment horizontal="right"/>
    </xf>
    <xf numFmtId="49" fontId="53" fillId="0" borderId="14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64" fontId="4" fillId="0" borderId="18" xfId="0" applyNumberFormat="1" applyFont="1" applyFill="1" applyBorder="1" applyAlignment="1">
      <alignment horizontal="center"/>
    </xf>
    <xf numFmtId="2" fontId="0" fillId="0" borderId="74" xfId="0" applyNumberFormat="1" applyFill="1" applyBorder="1" applyAlignment="1">
      <alignment horizontal="right"/>
    </xf>
    <xf numFmtId="166" fontId="3" fillId="0" borderId="15" xfId="0" applyNumberFormat="1" applyFont="1" applyFill="1" applyBorder="1" applyAlignment="1">
      <alignment horizontal="right"/>
    </xf>
    <xf numFmtId="2" fontId="0" fillId="0" borderId="20" xfId="0" applyNumberFormat="1" applyFont="1" applyFill="1" applyBorder="1" applyAlignment="1">
      <alignment horizontal="right"/>
    </xf>
    <xf numFmtId="2" fontId="0" fillId="0" borderId="50" xfId="0" applyNumberFormat="1" applyFont="1" applyFill="1" applyBorder="1" applyAlignment="1">
      <alignment horizontal="right"/>
    </xf>
    <xf numFmtId="2" fontId="0" fillId="0" borderId="19" xfId="0" applyNumberFormat="1" applyFont="1" applyFill="1" applyBorder="1" applyAlignment="1">
      <alignment horizontal="right"/>
    </xf>
    <xf numFmtId="2" fontId="0" fillId="0" borderId="21" xfId="0" applyNumberFormat="1" applyFont="1" applyFill="1" applyBorder="1" applyAlignment="1">
      <alignment horizontal="right"/>
    </xf>
    <xf numFmtId="2" fontId="0" fillId="0" borderId="22" xfId="0" applyNumberFormat="1" applyFont="1" applyFill="1" applyBorder="1" applyAlignment="1">
      <alignment horizontal="right"/>
    </xf>
    <xf numFmtId="49" fontId="4" fillId="0" borderId="16" xfId="0" applyNumberFormat="1" applyFont="1" applyFill="1" applyBorder="1" applyAlignment="1">
      <alignment horizontal="right"/>
    </xf>
    <xf numFmtId="164" fontId="4" fillId="0" borderId="53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49" fontId="4" fillId="0" borderId="59" xfId="0" applyNumberFormat="1" applyFont="1" applyFill="1" applyBorder="1" applyAlignment="1">
      <alignment horizontal="right"/>
    </xf>
    <xf numFmtId="49" fontId="4" fillId="0" borderId="63" xfId="0" applyNumberFormat="1" applyFont="1" applyFill="1" applyBorder="1" applyAlignment="1">
      <alignment horizontal="right"/>
    </xf>
    <xf numFmtId="164" fontId="4" fillId="0" borderId="65" xfId="0" applyNumberFormat="1" applyFont="1" applyFill="1" applyBorder="1" applyAlignment="1">
      <alignment horizontal="center"/>
    </xf>
    <xf numFmtId="165" fontId="53" fillId="0" borderId="56" xfId="0" applyNumberFormat="1" applyFont="1" applyFill="1" applyBorder="1" applyAlignment="1">
      <alignment horizontal="right"/>
    </xf>
    <xf numFmtId="49" fontId="4" fillId="0" borderId="75" xfId="0" applyNumberFormat="1" applyFont="1" applyFill="1" applyBorder="1" applyAlignment="1">
      <alignment horizontal="center"/>
    </xf>
    <xf numFmtId="164" fontId="4" fillId="0" borderId="76" xfId="0" applyNumberFormat="1" applyFont="1" applyFill="1" applyBorder="1" applyAlignment="1">
      <alignment horizontal="center"/>
    </xf>
    <xf numFmtId="49" fontId="4" fillId="0" borderId="63" xfId="0" applyNumberFormat="1" applyFont="1" applyFill="1" applyBorder="1" applyAlignment="1">
      <alignment horizontal="center"/>
    </xf>
    <xf numFmtId="49" fontId="4" fillId="0" borderId="57" xfId="0" applyNumberFormat="1" applyFont="1" applyFill="1" applyBorder="1" applyAlignment="1">
      <alignment horizontal="center"/>
    </xf>
    <xf numFmtId="0" fontId="4" fillId="0" borderId="56" xfId="0" applyFont="1" applyFill="1" applyBorder="1" applyAlignment="1">
      <alignment horizontal="left" wrapText="1"/>
    </xf>
    <xf numFmtId="49" fontId="4" fillId="0" borderId="16" xfId="0" applyNumberFormat="1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/>
    </xf>
    <xf numFmtId="164" fontId="4" fillId="0" borderId="55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 wrapText="1"/>
    </xf>
    <xf numFmtId="165" fontId="4" fillId="0" borderId="3" xfId="0" applyNumberFormat="1" applyFont="1" applyFill="1" applyBorder="1" applyAlignment="1">
      <alignment horizontal="right"/>
    </xf>
    <xf numFmtId="166" fontId="4" fillId="0" borderId="3" xfId="0" applyNumberFormat="1" applyFont="1" applyFill="1" applyBorder="1" applyAlignment="1">
      <alignment horizontal="right"/>
    </xf>
    <xf numFmtId="2" fontId="0" fillId="0" borderId="27" xfId="0" applyNumberFormat="1" applyFill="1" applyBorder="1" applyAlignment="1">
      <alignment horizontal="right"/>
    </xf>
    <xf numFmtId="164" fontId="6" fillId="0" borderId="26" xfId="0" applyNumberFormat="1" applyFont="1" applyFill="1" applyBorder="1" applyAlignment="1">
      <alignment horizontal="center"/>
    </xf>
    <xf numFmtId="164" fontId="6" fillId="0" borderId="55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left" wrapText="1"/>
    </xf>
    <xf numFmtId="165" fontId="6" fillId="0" borderId="3" xfId="0" applyNumberFormat="1" applyFont="1" applyFill="1" applyBorder="1" applyAlignment="1">
      <alignment horizontal="right"/>
    </xf>
    <xf numFmtId="166" fontId="6" fillId="0" borderId="3" xfId="0" applyNumberFormat="1" applyFont="1" applyFill="1" applyBorder="1" applyAlignment="1">
      <alignment horizontal="right"/>
    </xf>
    <xf numFmtId="164" fontId="4" fillId="0" borderId="77" xfId="0" applyNumberFormat="1" applyFont="1" applyFill="1" applyBorder="1" applyAlignment="1">
      <alignment horizontal="center"/>
    </xf>
    <xf numFmtId="164" fontId="4" fillId="0" borderId="78" xfId="0" applyNumberFormat="1" applyFont="1" applyFill="1" applyBorder="1" applyAlignment="1">
      <alignment horizontal="center"/>
    </xf>
    <xf numFmtId="0" fontId="4" fillId="0" borderId="79" xfId="0" applyFont="1" applyFill="1" applyBorder="1" applyAlignment="1">
      <alignment horizontal="left" wrapText="1"/>
    </xf>
    <xf numFmtId="165" fontId="4" fillId="0" borderId="79" xfId="0" applyNumberFormat="1" applyFont="1" applyFill="1" applyBorder="1" applyAlignment="1">
      <alignment horizontal="right"/>
    </xf>
    <xf numFmtId="166" fontId="4" fillId="0" borderId="79" xfId="0" applyNumberFormat="1" applyFont="1" applyFill="1" applyBorder="1" applyAlignment="1">
      <alignment horizontal="right"/>
    </xf>
    <xf numFmtId="2" fontId="0" fillId="0" borderId="80" xfId="0" applyNumberFormat="1" applyFill="1" applyBorder="1" applyAlignment="1">
      <alignment horizontal="right"/>
    </xf>
    <xf numFmtId="165" fontId="4" fillId="0" borderId="15" xfId="0" applyNumberFormat="1" applyFont="1" applyFill="1" applyBorder="1" applyAlignment="1">
      <alignment horizontal="right"/>
    </xf>
    <xf numFmtId="165" fontId="3" fillId="0" borderId="15" xfId="0" applyNumberFormat="1" applyFont="1" applyFill="1" applyBorder="1" applyAlignment="1">
      <alignment horizontal="right"/>
    </xf>
    <xf numFmtId="49" fontId="4" fillId="0" borderId="59" xfId="0" applyNumberFormat="1" applyFont="1" applyFill="1" applyBorder="1" applyAlignment="1">
      <alignment horizontal="center"/>
    </xf>
    <xf numFmtId="165" fontId="4" fillId="0" borderId="61" xfId="0" applyNumberFormat="1" applyFont="1" applyFill="1" applyBorder="1" applyAlignment="1">
      <alignment horizontal="right"/>
    </xf>
    <xf numFmtId="3" fontId="4" fillId="0" borderId="3" xfId="66" applyNumberFormat="1" applyFont="1" applyFill="1" applyBorder="1" applyAlignment="1" applyProtection="1">
      <alignment horizontal="center" wrapText="1"/>
      <protection/>
    </xf>
    <xf numFmtId="167" fontId="4" fillId="0" borderId="3" xfId="66" applyNumberFormat="1" applyFont="1" applyFill="1" applyBorder="1" applyAlignment="1" applyProtection="1">
      <alignment horizontal="center" wrapText="1"/>
      <protection/>
    </xf>
    <xf numFmtId="3" fontId="4" fillId="0" borderId="3" xfId="66" applyNumberFormat="1" applyFont="1" applyFill="1" applyBorder="1" applyAlignment="1" applyProtection="1">
      <alignment horizontal="left" wrapText="1"/>
      <protection/>
    </xf>
    <xf numFmtId="167" fontId="4" fillId="0" borderId="3" xfId="66" applyNumberFormat="1" applyFont="1" applyFill="1" applyBorder="1" applyAlignment="1" applyProtection="1">
      <alignment wrapText="1"/>
      <protection/>
    </xf>
    <xf numFmtId="0" fontId="44" fillId="0" borderId="36" xfId="62" applyFont="1" applyFill="1" applyBorder="1" applyAlignment="1">
      <alignment vertical="center" wrapText="1"/>
      <protection/>
    </xf>
    <xf numFmtId="49" fontId="4" fillId="0" borderId="40" xfId="62" applyNumberFormat="1" applyFont="1" applyFill="1" applyBorder="1" applyAlignment="1" applyProtection="1">
      <alignment horizontal="center"/>
      <protection/>
    </xf>
    <xf numFmtId="3" fontId="4" fillId="0" borderId="36" xfId="62" applyNumberFormat="1" applyFont="1" applyFill="1" applyBorder="1" applyAlignment="1" applyProtection="1">
      <alignment horizontal="right"/>
      <protection/>
    </xf>
    <xf numFmtId="3" fontId="4" fillId="0" borderId="36" xfId="62" applyNumberFormat="1" applyFont="1" applyFill="1" applyBorder="1" applyAlignment="1" applyProtection="1">
      <alignment horizontal="right"/>
      <protection locked="0"/>
    </xf>
    <xf numFmtId="4" fontId="4" fillId="0" borderId="36" xfId="66" applyNumberFormat="1" applyFont="1" applyFill="1" applyBorder="1" applyAlignment="1" applyProtection="1">
      <alignment horizontal="right" wrapText="1"/>
      <protection/>
    </xf>
    <xf numFmtId="0" fontId="30" fillId="0" borderId="0" xfId="66" applyFill="1" applyBorder="1" applyAlignment="1">
      <alignment/>
      <protection/>
    </xf>
    <xf numFmtId="0" fontId="44" fillId="0" borderId="38" xfId="62" applyFont="1" applyFill="1" applyBorder="1" applyAlignment="1">
      <alignment vertical="center" wrapText="1"/>
      <protection/>
    </xf>
    <xf numFmtId="49" fontId="4" fillId="0" borderId="81" xfId="62" applyNumberFormat="1" applyFont="1" applyFill="1" applyBorder="1" applyAlignment="1" applyProtection="1">
      <alignment horizontal="center"/>
      <protection/>
    </xf>
    <xf numFmtId="0" fontId="44" fillId="0" borderId="38" xfId="62" applyFont="1" applyFill="1" applyBorder="1" applyAlignment="1">
      <alignment wrapText="1"/>
      <protection/>
    </xf>
    <xf numFmtId="0" fontId="44" fillId="0" borderId="35" xfId="62" applyFont="1" applyFill="1" applyBorder="1" applyAlignment="1">
      <alignment wrapText="1"/>
      <protection/>
    </xf>
    <xf numFmtId="0" fontId="47" fillId="0" borderId="39" xfId="62" applyFont="1" applyFill="1" applyBorder="1">
      <alignment/>
      <protection/>
    </xf>
    <xf numFmtId="49" fontId="4" fillId="0" borderId="82" xfId="62" applyNumberFormat="1" applyFont="1" applyFill="1" applyBorder="1" applyAlignment="1" applyProtection="1">
      <alignment/>
      <protection/>
    </xf>
    <xf numFmtId="173" fontId="4" fillId="0" borderId="82" xfId="62" applyNumberFormat="1" applyFont="1" applyFill="1" applyBorder="1" applyAlignment="1" applyProtection="1">
      <alignment horizontal="right"/>
      <protection/>
    </xf>
    <xf numFmtId="173" fontId="4" fillId="0" borderId="82" xfId="62" applyNumberFormat="1" applyFont="1" applyFill="1" applyBorder="1" applyAlignment="1" applyProtection="1">
      <alignment horizontal="right"/>
      <protection locked="0"/>
    </xf>
    <xf numFmtId="4" fontId="4" fillId="0" borderId="82" xfId="66" applyNumberFormat="1" applyFont="1" applyFill="1" applyBorder="1" applyAlignment="1" applyProtection="1">
      <alignment horizontal="right" wrapText="1"/>
      <protection/>
    </xf>
    <xf numFmtId="3" fontId="3" fillId="0" borderId="39" xfId="66" applyNumberFormat="1" applyFont="1" applyFill="1" applyBorder="1" applyAlignment="1" applyProtection="1">
      <alignment horizontal="right" wrapText="1"/>
      <protection/>
    </xf>
    <xf numFmtId="49" fontId="4" fillId="0" borderId="81" xfId="62" applyNumberFormat="1" applyFont="1" applyFill="1" applyBorder="1" applyAlignment="1" applyProtection="1">
      <alignment vertical="center"/>
      <protection/>
    </xf>
    <xf numFmtId="3" fontId="4" fillId="0" borderId="81" xfId="62" applyNumberFormat="1" applyFont="1" applyFill="1" applyBorder="1" applyAlignment="1" applyProtection="1">
      <alignment horizontal="right"/>
      <protection/>
    </xf>
    <xf numFmtId="3" fontId="4" fillId="0" borderId="81" xfId="66" applyNumberFormat="1" applyFont="1" applyFill="1" applyBorder="1" applyAlignment="1" applyProtection="1">
      <alignment horizontal="right" wrapText="1"/>
      <protection/>
    </xf>
    <xf numFmtId="3" fontId="4" fillId="0" borderId="39" xfId="66" applyNumberFormat="1" applyFont="1" applyFill="1" applyBorder="1" applyAlignment="1" applyProtection="1">
      <alignment horizontal="right" wrapText="1"/>
      <protection/>
    </xf>
    <xf numFmtId="3" fontId="44" fillId="0" borderId="81" xfId="66" applyNumberFormat="1" applyFont="1" applyFill="1" applyBorder="1" applyAlignment="1">
      <alignment/>
      <protection/>
    </xf>
    <xf numFmtId="3" fontId="44" fillId="0" borderId="83" xfId="66" applyNumberFormat="1" applyFont="1" applyFill="1" applyBorder="1" applyAlignment="1">
      <alignment/>
      <protection/>
    </xf>
    <xf numFmtId="49" fontId="4" fillId="0" borderId="39" xfId="62" applyNumberFormat="1" applyFont="1" applyFill="1" applyBorder="1" applyAlignment="1" applyProtection="1">
      <alignment/>
      <protection/>
    </xf>
    <xf numFmtId="173" fontId="4" fillId="0" borderId="39" xfId="62" applyNumberFormat="1" applyFont="1" applyFill="1" applyBorder="1" applyAlignment="1" applyProtection="1">
      <alignment horizontal="right"/>
      <protection/>
    </xf>
    <xf numFmtId="173" fontId="4" fillId="0" borderId="39" xfId="62" applyNumberFormat="1" applyFont="1" applyFill="1" applyBorder="1" applyAlignment="1" applyProtection="1">
      <alignment horizontal="right"/>
      <protection locked="0"/>
    </xf>
    <xf numFmtId="4" fontId="4" fillId="0" borderId="39" xfId="66" applyNumberFormat="1" applyFont="1" applyFill="1" applyBorder="1" applyAlignment="1" applyProtection="1">
      <alignment horizontal="right" wrapText="1"/>
      <protection/>
    </xf>
    <xf numFmtId="0" fontId="30" fillId="0" borderId="0" xfId="66" applyFill="1" applyAlignment="1">
      <alignment/>
      <protection/>
    </xf>
    <xf numFmtId="0" fontId="44" fillId="0" borderId="30" xfId="62" applyFont="1" applyFill="1" applyBorder="1" applyAlignment="1">
      <alignment wrapText="1"/>
      <protection/>
    </xf>
    <xf numFmtId="49" fontId="4" fillId="0" borderId="30" xfId="62" applyNumberFormat="1" applyFont="1" applyFill="1" applyBorder="1" applyAlignment="1" applyProtection="1">
      <alignment horizontal="center" vertical="center"/>
      <protection/>
    </xf>
    <xf numFmtId="3" fontId="4" fillId="0" borderId="30" xfId="62" applyNumberFormat="1" applyFont="1" applyFill="1" applyBorder="1" applyAlignment="1" applyProtection="1">
      <alignment horizontal="right"/>
      <protection/>
    </xf>
    <xf numFmtId="3" fontId="4" fillId="0" borderId="30" xfId="62" applyNumberFormat="1" applyFont="1" applyFill="1" applyBorder="1" applyAlignment="1" applyProtection="1">
      <alignment horizontal="right"/>
      <protection locked="0"/>
    </xf>
    <xf numFmtId="0" fontId="44" fillId="0" borderId="36" xfId="62" applyFont="1" applyFill="1" applyBorder="1" applyAlignment="1">
      <alignment wrapText="1"/>
      <protection/>
    </xf>
    <xf numFmtId="49" fontId="4" fillId="0" borderId="36" xfId="62" applyNumberFormat="1" applyFont="1" applyFill="1" applyBorder="1" applyAlignment="1" applyProtection="1">
      <alignment horizontal="center" vertical="center"/>
      <protection/>
    </xf>
    <xf numFmtId="0" fontId="44" fillId="0" borderId="45" xfId="62" applyFont="1" applyFill="1" applyBorder="1" applyAlignment="1">
      <alignment wrapText="1"/>
      <protection/>
    </xf>
    <xf numFmtId="49" fontId="4" fillId="0" borderId="45" xfId="62" applyNumberFormat="1" applyFont="1" applyFill="1" applyBorder="1" applyAlignment="1" applyProtection="1">
      <alignment horizontal="center" vertical="center"/>
      <protection/>
    </xf>
    <xf numFmtId="3" fontId="4" fillId="0" borderId="45" xfId="62" applyNumberFormat="1" applyFont="1" applyFill="1" applyBorder="1" applyAlignment="1" applyProtection="1">
      <alignment horizontal="right"/>
      <protection/>
    </xf>
    <xf numFmtId="3" fontId="4" fillId="0" borderId="45" xfId="62" applyNumberFormat="1" applyFont="1" applyFill="1" applyBorder="1" applyAlignment="1" applyProtection="1">
      <alignment horizontal="right"/>
      <protection locked="0"/>
    </xf>
    <xf numFmtId="3" fontId="4" fillId="0" borderId="32" xfId="66" applyNumberFormat="1" applyFont="1" applyFill="1" applyBorder="1" applyAlignment="1" applyProtection="1">
      <alignment horizontal="right" wrapText="1"/>
      <protection/>
    </xf>
    <xf numFmtId="49" fontId="3" fillId="0" borderId="39" xfId="62" applyNumberFormat="1" applyFont="1" applyFill="1" applyBorder="1" applyAlignment="1" applyProtection="1">
      <alignment vertical="center"/>
      <protection/>
    </xf>
    <xf numFmtId="3" fontId="4" fillId="0" borderId="39" xfId="62" applyNumberFormat="1" applyFont="1" applyFill="1" applyBorder="1" applyAlignment="1" applyProtection="1">
      <alignment horizontal="right"/>
      <protection/>
    </xf>
    <xf numFmtId="3" fontId="4" fillId="0" borderId="39" xfId="62" applyNumberFormat="1" applyFont="1" applyFill="1" applyBorder="1" applyAlignment="1" applyProtection="1">
      <alignment horizontal="right"/>
      <protection locked="0"/>
    </xf>
    <xf numFmtId="49" fontId="4" fillId="0" borderId="40" xfId="62" applyNumberFormat="1" applyFont="1" applyFill="1" applyBorder="1" applyAlignment="1" applyProtection="1">
      <alignment vertical="center"/>
      <protection/>
    </xf>
    <xf numFmtId="49" fontId="4" fillId="0" borderId="40" xfId="62" applyNumberFormat="1" applyFont="1" applyFill="1" applyBorder="1" applyAlignment="1" applyProtection="1">
      <alignment/>
      <protection/>
    </xf>
    <xf numFmtId="3" fontId="4" fillId="0" borderId="40" xfId="62" applyNumberFormat="1" applyFont="1" applyFill="1" applyBorder="1" applyAlignment="1" applyProtection="1">
      <alignment horizontal="right"/>
      <protection/>
    </xf>
    <xf numFmtId="3" fontId="4" fillId="0" borderId="40" xfId="66" applyNumberFormat="1" applyFont="1" applyFill="1" applyBorder="1" applyAlignment="1" applyProtection="1">
      <alignment horizontal="right" wrapText="1"/>
      <protection/>
    </xf>
    <xf numFmtId="3" fontId="44" fillId="0" borderId="40" xfId="66" applyNumberFormat="1" applyFont="1" applyFill="1" applyBorder="1" applyAlignment="1">
      <alignment/>
      <protection/>
    </xf>
    <xf numFmtId="3" fontId="44" fillId="0" borderId="37" xfId="66" applyNumberFormat="1" applyFont="1" applyFill="1" applyBorder="1" applyAlignment="1">
      <alignment/>
      <protection/>
    </xf>
    <xf numFmtId="49" fontId="4" fillId="0" borderId="36" xfId="62" applyNumberFormat="1" applyFont="1" applyFill="1" applyBorder="1" applyAlignment="1" applyProtection="1">
      <alignment vertical="center"/>
      <protection/>
    </xf>
    <xf numFmtId="49" fontId="4" fillId="0" borderId="36" xfId="62" applyNumberFormat="1" applyFont="1" applyFill="1" applyBorder="1" applyAlignment="1" applyProtection="1">
      <alignment/>
      <protection/>
    </xf>
    <xf numFmtId="3" fontId="44" fillId="0" borderId="36" xfId="66" applyNumberFormat="1" applyFont="1" applyFill="1" applyBorder="1" applyAlignment="1">
      <alignment/>
      <protection/>
    </xf>
    <xf numFmtId="3" fontId="44" fillId="0" borderId="43" xfId="66" applyNumberFormat="1" applyFont="1" applyFill="1" applyBorder="1" applyAlignment="1">
      <alignment/>
      <protection/>
    </xf>
    <xf numFmtId="49" fontId="4" fillId="0" borderId="32" xfId="62" applyNumberFormat="1" applyFont="1" applyFill="1" applyBorder="1" applyAlignment="1" applyProtection="1">
      <alignment vertical="center"/>
      <protection/>
    </xf>
    <xf numFmtId="49" fontId="4" fillId="0" borderId="32" xfId="62" applyNumberFormat="1" applyFont="1" applyFill="1" applyBorder="1" applyAlignment="1" applyProtection="1">
      <alignment/>
      <protection/>
    </xf>
    <xf numFmtId="3" fontId="4" fillId="0" borderId="32" xfId="62" applyNumberFormat="1" applyFont="1" applyFill="1" applyBorder="1" applyAlignment="1" applyProtection="1">
      <alignment horizontal="right"/>
      <protection/>
    </xf>
    <xf numFmtId="3" fontId="4" fillId="0" borderId="32" xfId="62" applyNumberFormat="1" applyFont="1" applyFill="1" applyBorder="1" applyAlignment="1" applyProtection="1">
      <alignment horizontal="right"/>
      <protection locked="0"/>
    </xf>
    <xf numFmtId="3" fontId="44" fillId="0" borderId="32" xfId="66" applyNumberFormat="1" applyFont="1" applyFill="1" applyBorder="1" applyAlignment="1">
      <alignment/>
      <protection/>
    </xf>
    <xf numFmtId="3" fontId="44" fillId="0" borderId="35" xfId="66" applyNumberFormat="1" applyFont="1" applyFill="1" applyBorder="1" applyAlignment="1">
      <alignment/>
      <protection/>
    </xf>
    <xf numFmtId="3" fontId="7" fillId="0" borderId="0" xfId="66" applyNumberFormat="1" applyFont="1" applyFill="1" applyBorder="1" applyAlignment="1" applyProtection="1">
      <alignment horizontal="right" wrapText="1"/>
      <protection/>
    </xf>
    <xf numFmtId="3" fontId="7" fillId="0" borderId="0" xfId="66" applyNumberFormat="1" applyFont="1" applyFill="1" applyBorder="1" applyAlignment="1" applyProtection="1">
      <alignment wrapText="1"/>
      <protection/>
    </xf>
    <xf numFmtId="3" fontId="30" fillId="0" borderId="0" xfId="66" applyNumberFormat="1" applyFill="1" applyAlignment="1">
      <alignment horizontal="right"/>
      <protection/>
    </xf>
    <xf numFmtId="3" fontId="30" fillId="0" borderId="0" xfId="66" applyNumberFormat="1" applyFill="1" applyAlignment="1">
      <alignment/>
      <protection/>
    </xf>
    <xf numFmtId="3" fontId="3" fillId="0" borderId="0" xfId="62" applyNumberFormat="1" applyFont="1" applyFill="1" applyBorder="1" applyAlignment="1" applyProtection="1">
      <alignment horizontal="right"/>
      <protection/>
    </xf>
    <xf numFmtId="3" fontId="3" fillId="0" borderId="0" xfId="62" applyNumberFormat="1" applyFont="1" applyFill="1" applyBorder="1" applyAlignment="1" applyProtection="1">
      <alignment/>
      <protection/>
    </xf>
    <xf numFmtId="3" fontId="4" fillId="0" borderId="0" xfId="62" applyNumberFormat="1" applyFont="1" applyFill="1" applyBorder="1" applyAlignment="1" applyProtection="1">
      <alignment/>
      <protection/>
    </xf>
    <xf numFmtId="49" fontId="4" fillId="0" borderId="42" xfId="62" applyNumberFormat="1" applyFont="1" applyFill="1" applyBorder="1" applyAlignment="1" applyProtection="1">
      <alignment horizontal="center" vertical="center"/>
      <protection/>
    </xf>
    <xf numFmtId="49" fontId="4" fillId="0" borderId="84" xfId="62" applyNumberFormat="1" applyFont="1" applyFill="1" applyBorder="1" applyAlignment="1" applyProtection="1">
      <alignment horizontal="center" vertical="center"/>
      <protection/>
    </xf>
    <xf numFmtId="3" fontId="4" fillId="0" borderId="82" xfId="66" applyNumberFormat="1" applyFont="1" applyFill="1" applyBorder="1" applyAlignment="1" applyProtection="1">
      <alignment horizontal="center" wrapText="1"/>
      <protection/>
    </xf>
    <xf numFmtId="49" fontId="4" fillId="0" borderId="82" xfId="62" applyNumberFormat="1" applyFont="1" applyFill="1" applyBorder="1" applyAlignment="1" applyProtection="1">
      <alignment horizontal="center"/>
      <protection/>
    </xf>
    <xf numFmtId="49" fontId="3" fillId="0" borderId="39" xfId="62" applyNumberFormat="1" applyFont="1" applyFill="1" applyBorder="1" applyAlignment="1" applyProtection="1">
      <alignment horizontal="right"/>
      <protection/>
    </xf>
    <xf numFmtId="3" fontId="4" fillId="0" borderId="85" xfId="66" applyNumberFormat="1" applyFont="1" applyFill="1" applyBorder="1" applyAlignment="1" applyProtection="1">
      <alignment horizontal="center" vertical="center" wrapText="1"/>
      <protection/>
    </xf>
    <xf numFmtId="49" fontId="4" fillId="0" borderId="40" xfId="62" applyNumberFormat="1" applyFont="1" applyFill="1" applyBorder="1" applyAlignment="1" applyProtection="1">
      <alignment horizontal="center" vertical="center" wrapText="1"/>
      <protection/>
    </xf>
    <xf numFmtId="3" fontId="4" fillId="0" borderId="40" xfId="62" applyNumberFormat="1" applyFont="1" applyFill="1" applyBorder="1" applyAlignment="1" applyProtection="1">
      <alignment horizontal="left" vertical="center" wrapText="1"/>
      <protection/>
    </xf>
    <xf numFmtId="49" fontId="4" fillId="0" borderId="41" xfId="62" applyNumberFormat="1" applyFont="1" applyFill="1" applyBorder="1" applyAlignment="1" applyProtection="1">
      <alignment horizontal="center" vertical="center"/>
      <protection/>
    </xf>
    <xf numFmtId="49" fontId="4" fillId="0" borderId="39" xfId="62" applyNumberFormat="1" applyFont="1" applyFill="1" applyBorder="1" applyAlignment="1" applyProtection="1">
      <alignment horizontal="center" vertical="center"/>
      <protection/>
    </xf>
    <xf numFmtId="3" fontId="4" fillId="0" borderId="29" xfId="66" applyNumberFormat="1" applyFont="1" applyFill="1" applyBorder="1" applyAlignment="1" applyProtection="1">
      <alignment horizontal="center" vertical="center" wrapText="1"/>
      <protection/>
    </xf>
    <xf numFmtId="3" fontId="4" fillId="0" borderId="42" xfId="66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 wrapText="1"/>
    </xf>
    <xf numFmtId="0" fontId="3" fillId="0" borderId="17" xfId="0" applyFont="1" applyBorder="1" applyAlignment="1" applyProtection="1">
      <alignment horizontal="center" wrapText="1"/>
      <protection/>
    </xf>
    <xf numFmtId="0" fontId="4" fillId="0" borderId="49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3" fontId="4" fillId="0" borderId="27" xfId="66" applyNumberFormat="1" applyFont="1" applyFill="1" applyBorder="1" applyAlignment="1" applyProtection="1">
      <alignment horizontal="right" wrapText="1"/>
      <protection/>
    </xf>
    <xf numFmtId="0" fontId="30" fillId="17" borderId="0" xfId="66" applyFill="1" applyAlignment="1">
      <alignment/>
      <protection/>
    </xf>
    <xf numFmtId="49" fontId="3" fillId="0" borderId="18" xfId="0" applyNumberFormat="1" applyFont="1" applyBorder="1" applyAlignment="1" applyProtection="1">
      <alignment horizontal="left" wrapText="1"/>
      <protection/>
    </xf>
    <xf numFmtId="166" fontId="4" fillId="0" borderId="21" xfId="0" applyNumberFormat="1" applyFont="1" applyBorder="1" applyAlignment="1">
      <alignment horizontal="right"/>
    </xf>
    <xf numFmtId="2" fontId="53" fillId="0" borderId="18" xfId="0" applyNumberFormat="1" applyFont="1" applyFill="1" applyBorder="1" applyAlignment="1">
      <alignment horizontal="right"/>
    </xf>
    <xf numFmtId="2" fontId="53" fillId="0" borderId="49" xfId="0" applyNumberFormat="1" applyFont="1" applyFill="1" applyBorder="1" applyAlignment="1">
      <alignment horizontal="right"/>
    </xf>
    <xf numFmtId="2" fontId="53" fillId="0" borderId="17" xfId="0" applyNumberFormat="1" applyFont="1" applyFill="1" applyBorder="1" applyAlignment="1">
      <alignment horizontal="right"/>
    </xf>
    <xf numFmtId="0" fontId="47" fillId="0" borderId="3" xfId="61" applyFont="1" applyFill="1" applyBorder="1" applyAlignment="1">
      <alignment vertical="center"/>
      <protection/>
    </xf>
    <xf numFmtId="3" fontId="3" fillId="0" borderId="3" xfId="66" applyNumberFormat="1" applyFont="1" applyFill="1" applyBorder="1" applyAlignment="1" applyProtection="1">
      <alignment wrapText="1"/>
      <protection/>
    </xf>
    <xf numFmtId="49" fontId="4" fillId="0" borderId="3" xfId="66" applyNumberFormat="1" applyFont="1" applyFill="1" applyBorder="1" applyAlignment="1" applyProtection="1">
      <alignment horizontal="center" vertical="center" wrapText="1"/>
      <protection/>
    </xf>
    <xf numFmtId="0" fontId="44" fillId="0" borderId="3" xfId="62" applyFont="1" applyFill="1" applyBorder="1" applyAlignment="1">
      <alignment wrapText="1"/>
      <protection/>
    </xf>
    <xf numFmtId="49" fontId="4" fillId="0" borderId="3" xfId="62" applyNumberFormat="1" applyFont="1" applyFill="1" applyBorder="1" applyAlignment="1" applyProtection="1">
      <alignment/>
      <protection/>
    </xf>
    <xf numFmtId="3" fontId="4" fillId="0" borderId="3" xfId="62" applyNumberFormat="1" applyFont="1" applyFill="1" applyBorder="1" applyAlignment="1" applyProtection="1">
      <alignment horizontal="right"/>
      <protection/>
    </xf>
    <xf numFmtId="3" fontId="17" fillId="0" borderId="0" xfId="62" applyNumberFormat="1" applyFont="1" applyFill="1" applyBorder="1" applyAlignment="1" applyProtection="1">
      <alignment/>
      <protection/>
    </xf>
    <xf numFmtId="3" fontId="29" fillId="0" borderId="0" xfId="62" applyNumberFormat="1" applyFont="1" applyFill="1" applyBorder="1" applyAlignment="1" applyProtection="1">
      <alignment/>
      <protection/>
    </xf>
    <xf numFmtId="9" fontId="4" fillId="0" borderId="0" xfId="62" applyNumberFormat="1" applyFont="1" applyFill="1" applyBorder="1" applyAlignment="1" applyProtection="1">
      <alignment/>
      <protection/>
    </xf>
    <xf numFmtId="3" fontId="17" fillId="25" borderId="0" xfId="62" applyNumberFormat="1" applyFont="1" applyFill="1" applyBorder="1" applyAlignment="1" applyProtection="1">
      <alignment/>
      <protection/>
    </xf>
    <xf numFmtId="3" fontId="29" fillId="25" borderId="0" xfId="62" applyNumberFormat="1" applyFont="1" applyFill="1" applyBorder="1" applyAlignment="1" applyProtection="1">
      <alignment/>
      <protection/>
    </xf>
    <xf numFmtId="9" fontId="4" fillId="25" borderId="0" xfId="62" applyNumberFormat="1" applyFont="1" applyFill="1" applyBorder="1" applyAlignment="1" applyProtection="1">
      <alignment/>
      <protection/>
    </xf>
    <xf numFmtId="3" fontId="3" fillId="0" borderId="82" xfId="66" applyNumberFormat="1" applyFont="1" applyFill="1" applyBorder="1" applyAlignment="1" applyProtection="1">
      <alignment horizontal="right" wrapText="1"/>
      <protection/>
    </xf>
  </cellXfs>
  <cellStyles count="8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blokcen" xfId="33"/>
    <cellStyle name="Celkem" xfId="34"/>
    <cellStyle name="Comma" xfId="35"/>
    <cellStyle name="Comma [0]" xfId="36"/>
    <cellStyle name="Flag" xfId="37"/>
    <cellStyle name="Heading2" xfId="38"/>
    <cellStyle name="Heading3" xfId="39"/>
    <cellStyle name="hlavička 1" xfId="40"/>
    <cellStyle name="hlavička 2" xfId="41"/>
    <cellStyle name="hlavička 3" xfId="42"/>
    <cellStyle name="Horizontal" xfId="43"/>
    <cellStyle name="Hyperlink" xfId="44"/>
    <cellStyle name="Chybně" xfId="45"/>
    <cellStyle name="Kontrolní buňka" xfId="46"/>
    <cellStyle name="Currency" xfId="47"/>
    <cellStyle name="Currency [0]" xfId="48"/>
    <cellStyle name="nadpis" xfId="49"/>
    <cellStyle name="Nadpis 1" xfId="50"/>
    <cellStyle name="Nadpis 2" xfId="51"/>
    <cellStyle name="Nadpis 3" xfId="52"/>
    <cellStyle name="Nadpis 4" xfId="53"/>
    <cellStyle name="Název" xfId="54"/>
    <cellStyle name="Neutrální" xfId="55"/>
    <cellStyle name="normální 2" xfId="56"/>
    <cellStyle name="normální 2 2" xfId="57"/>
    <cellStyle name="normální 3" xfId="58"/>
    <cellStyle name="normální 4" xfId="59"/>
    <cellStyle name="normální 5" xfId="60"/>
    <cellStyle name="normální_A_Ostrava_ZS_Michálkovice" xfId="61"/>
    <cellStyle name="normální_A_Ostrava_ZS_souvis_polozky_rozpočet" xfId="62"/>
    <cellStyle name="normální_Nova_Ves_ZS_rozpocet" xfId="63"/>
    <cellStyle name="normální_Rozpocet__DSO_0267_2_Nove_most_pro_SRO" xfId="64"/>
    <cellStyle name="normální_Rozpocet__SO_0261" xfId="65"/>
    <cellStyle name="normální_SO_101_Nova_odlehcovaci_komora_OK1C" xfId="66"/>
    <cellStyle name="normální_SO_101_Nova_odlehcovaci_komora_OK1C_A_Ostrava_ZS_Michálkovice" xfId="67"/>
    <cellStyle name="normální_SO_101_Nova_odlehcovaci_komora_OK1C_A_Ostrava_ZS_Michálkovice 2" xfId="68"/>
    <cellStyle name="normální_SO_101_Nova_odlehcovaci_komora_OK1C_Nova_Ves_ZS_rozpocet" xfId="69"/>
    <cellStyle name="normální_SO_111_Docasna_panelova_vozovka" xfId="70"/>
    <cellStyle name="normální_SO_119_odpojovacVN22Kv_sestava" xfId="71"/>
    <cellStyle name="Note" xfId="72"/>
    <cellStyle name="Option" xfId="73"/>
    <cellStyle name="OptionHeading" xfId="74"/>
    <cellStyle name="Poznámka" xfId="75"/>
    <cellStyle name="Price" xfId="76"/>
    <cellStyle name="Percent" xfId="77"/>
    <cellStyle name="Propojená buňka" xfId="78"/>
    <cellStyle name="Followed Hyperlink" xfId="79"/>
    <cellStyle name="Správně" xfId="80"/>
    <cellStyle name="Text upozornění" xfId="81"/>
    <cellStyle name="Unit" xfId="82"/>
    <cellStyle name="Vertical" xfId="83"/>
    <cellStyle name="Vstup" xfId="84"/>
    <cellStyle name="Výpočet" xfId="85"/>
    <cellStyle name="Výstup" xfId="86"/>
    <cellStyle name="Vysvětlující text" xfId="87"/>
    <cellStyle name="Zvýraznění 1" xfId="88"/>
    <cellStyle name="Zvýraznění 2" xfId="89"/>
    <cellStyle name="Zvýraznění 3" xfId="90"/>
    <cellStyle name="Zvýraznění 4" xfId="91"/>
    <cellStyle name="Zvýraznění 5" xfId="92"/>
    <cellStyle name="Zvýraznění 6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externalLink" Target="externalLinks/externalLink4.xml" /><Relationship Id="rId40" Type="http://schemas.openxmlformats.org/officeDocument/2006/relationships/externalLink" Target="externalLinks/externalLink5.xml" /><Relationship Id="rId41" Type="http://schemas.openxmlformats.org/officeDocument/2006/relationships/externalLink" Target="externalLinks/externalLink6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ana\Dostavba%20plo&#353;n&#233;%20kanalizace\Mich&#225;lkovice\Situace\sd\V&#253;kaz%20v&#253;m&#283;r\02_Karvina_sberac_C_usek_A1\Usek_A1_rozpoc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_2006\306012_Karvina_rozsireni_kanalizace__tendr\306012_c_dokumentace\rozpocty\00_Podklad\Usek_A1\SO_112_Pripojka_uzit_vod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_2006\306012_Karvina_rozsireni_kanalizace__tendr\306012_c_dokumentace\rozpocty\00_Podklad\Kolektor_Alfa\PR_SO_01_Stoka_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_2006\306012_Karvina_rozsireni_kanalizace__tendr\306012_c_dokumentace\rozpocty\00_Podklad\Kolektor_Alfa\SO_11_Prelozka_telekom_site_c_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Jana\Dostavba%20plo&#353;n&#233;%20kanalizace\Mich&#225;lkovice\Situace\sd\V&#253;kaz%20v&#253;m&#283;r\07_Karvina_Olsinsky_nahon\Olsinsky_potok_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ana\Dostavba%20plo&#353;n&#233;%20kanalizace\Mich&#225;lkovice\Situace\sd\V&#253;kaz%20v&#253;m&#283;r\02_Karvina_sberac_C_usek_A1\Usek_A1_rozpoc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DPS_101_1"/>
      <sheetName val="DPS_101_2"/>
      <sheetName val="PS_102"/>
      <sheetName val="SO_101"/>
      <sheetName val="SO_102"/>
      <sheetName val="SO_103"/>
      <sheetName val="SO_104"/>
      <sheetName val="SO_105"/>
      <sheetName val="SO_106"/>
      <sheetName val="SO_107"/>
      <sheetName val="SO_108"/>
      <sheetName val="SO_109"/>
      <sheetName val="SO_110"/>
      <sheetName val="SO_111"/>
      <sheetName val="SO_112"/>
      <sheetName val="SO_113"/>
      <sheetName val="SO_114"/>
      <sheetName val="SO_115"/>
      <sheetName val="SO_116"/>
      <sheetName val="SO_117"/>
      <sheetName val="SO_118"/>
      <sheetName val="SO_1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C4" t="str">
            <v>kanalizační sběrač Karviná</v>
          </cell>
        </row>
        <row r="6">
          <cell r="C6" t="str">
            <v>SO 112- Přípojka vody k OK1C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SO_01_Stoka_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Sestava"/>
    </sheetNames>
    <sheetDataSet>
      <sheetData sheetId="1">
        <row r="8">
          <cell r="E8">
            <v>0</v>
          </cell>
          <cell r="F8">
            <v>0</v>
          </cell>
          <cell r="G8">
            <v>106414.6</v>
          </cell>
          <cell r="H8">
            <v>225167.63</v>
          </cell>
          <cell r="I8">
            <v>0</v>
          </cell>
        </row>
        <row r="21">
          <cell r="H21">
            <v>24882.56106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O_06"/>
      <sheetName val="SO_10"/>
      <sheetName val="SO_11"/>
      <sheetName val="SO_13"/>
      <sheetName val="SO_o_06"/>
      <sheetName val="SO_o_10"/>
      <sheetName val="SO_o_11"/>
      <sheetName val="SO_oo_1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DPS_101_1"/>
      <sheetName val="DPS_101_2"/>
      <sheetName val="PS_102"/>
      <sheetName val="SO_101"/>
      <sheetName val="SO_102"/>
      <sheetName val="SO_103"/>
      <sheetName val="SO_104"/>
      <sheetName val="SO_105"/>
      <sheetName val="SO_106"/>
      <sheetName val="SO_107"/>
      <sheetName val="SO_108"/>
      <sheetName val="SO_109"/>
      <sheetName val="SO_110"/>
      <sheetName val="SO_111"/>
      <sheetName val="SO_112"/>
      <sheetName val="SO_113"/>
      <sheetName val="SO_114"/>
      <sheetName val="SO_115"/>
      <sheetName val="SO_116"/>
      <sheetName val="SO_117"/>
      <sheetName val="SO_118"/>
      <sheetName val="SO_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GridLines="0" view="pageBreakPreview" zoomScaleSheetLayoutView="100" zoomScalePageLayoutView="0" workbookViewId="0" topLeftCell="A1">
      <pane ySplit="9" topLeftCell="BM10" activePane="bottomLeft" state="frozen"/>
      <selection pane="topLeft" activeCell="E37" sqref="E37"/>
      <selection pane="bottomLeft" activeCell="E48" sqref="E48"/>
    </sheetView>
  </sheetViews>
  <sheetFormatPr defaultColWidth="10.5" defaultRowHeight="10.5"/>
  <cols>
    <col min="1" max="3" width="11.66015625" style="6" customWidth="1"/>
    <col min="4" max="4" width="50" style="6" customWidth="1"/>
    <col min="5" max="5" width="14" style="6" customWidth="1"/>
    <col min="6" max="6" width="13.5" style="6" customWidth="1"/>
    <col min="7" max="7" width="14" style="6" customWidth="1"/>
    <col min="8" max="8" width="16.33203125" style="6" customWidth="1"/>
    <col min="9" max="9" width="14.16015625" style="6" customWidth="1"/>
    <col min="10" max="16384" width="10.5" style="1" customWidth="1"/>
  </cols>
  <sheetData>
    <row r="1" spans="1:9" s="6" customFormat="1" ht="18">
      <c r="A1" s="243" t="s">
        <v>515</v>
      </c>
      <c r="B1" s="243"/>
      <c r="C1" s="243"/>
      <c r="D1" s="244"/>
      <c r="E1" s="244"/>
      <c r="F1" s="244"/>
      <c r="G1" s="244"/>
      <c r="H1" s="244"/>
      <c r="I1" s="244"/>
    </row>
    <row r="2" spans="1:9" s="6" customFormat="1" ht="12.75">
      <c r="A2" s="245"/>
      <c r="B2" s="245"/>
      <c r="C2" s="245"/>
      <c r="D2" s="244"/>
      <c r="E2" s="244"/>
      <c r="F2" s="244"/>
      <c r="G2" s="244"/>
      <c r="H2" s="244"/>
      <c r="I2" s="244"/>
    </row>
    <row r="3" spans="1:9" s="6" customFormat="1" ht="11.25">
      <c r="A3" s="246" t="s">
        <v>382</v>
      </c>
      <c r="B3" s="246"/>
      <c r="C3" s="9" t="s">
        <v>582</v>
      </c>
      <c r="D3" s="9"/>
      <c r="E3" s="245"/>
      <c r="F3" s="245"/>
      <c r="G3" s="10"/>
      <c r="H3" s="245"/>
      <c r="I3" s="245"/>
    </row>
    <row r="4" spans="1:9" s="6" customFormat="1" ht="11.25">
      <c r="A4" s="245" t="s">
        <v>516</v>
      </c>
      <c r="B4" s="245"/>
      <c r="C4" s="245"/>
      <c r="D4" s="10"/>
      <c r="E4" s="245"/>
      <c r="F4" s="245"/>
      <c r="G4" s="10"/>
      <c r="H4" s="245"/>
      <c r="I4" s="245"/>
    </row>
    <row r="5" spans="1:9" s="6" customFormat="1" ht="11.25">
      <c r="A5" s="245" t="s">
        <v>517</v>
      </c>
      <c r="B5" s="245"/>
      <c r="C5" s="245"/>
      <c r="D5" s="10"/>
      <c r="E5" s="245"/>
      <c r="F5" s="245"/>
      <c r="G5" s="10"/>
      <c r="H5" s="245"/>
      <c r="I5" s="245"/>
    </row>
    <row r="6" spans="1:10" s="6" customFormat="1" ht="11.25">
      <c r="A6" s="10" t="s">
        <v>376</v>
      </c>
      <c r="B6" s="10"/>
      <c r="C6" s="8" t="s">
        <v>377</v>
      </c>
      <c r="D6" s="8"/>
      <c r="E6" s="8"/>
      <c r="F6" s="8"/>
      <c r="G6" s="10"/>
      <c r="H6" s="8"/>
      <c r="I6" s="8"/>
      <c r="J6" s="255"/>
    </row>
    <row r="7" spans="1:9" s="6" customFormat="1" ht="13.5" thickBot="1">
      <c r="A7" s="245"/>
      <c r="B7" s="245"/>
      <c r="C7" s="245"/>
      <c r="D7" s="244"/>
      <c r="E7" s="244"/>
      <c r="F7" s="244"/>
      <c r="G7" s="244"/>
      <c r="H7" s="244"/>
      <c r="I7" s="244"/>
    </row>
    <row r="8" spans="1:9" s="6" customFormat="1" ht="23.25" thickBot="1">
      <c r="A8" s="247" t="s">
        <v>518</v>
      </c>
      <c r="B8" s="247" t="s">
        <v>690</v>
      </c>
      <c r="C8" s="247" t="s">
        <v>386</v>
      </c>
      <c r="D8" s="247" t="s">
        <v>519</v>
      </c>
      <c r="E8" s="247" t="s">
        <v>520</v>
      </c>
      <c r="F8" s="247" t="s">
        <v>521</v>
      </c>
      <c r="G8" s="262" t="s">
        <v>576</v>
      </c>
      <c r="H8" s="247" t="s">
        <v>522</v>
      </c>
      <c r="I8" s="247" t="s">
        <v>523</v>
      </c>
    </row>
    <row r="9" spans="1:9" s="6" customFormat="1" ht="12.75">
      <c r="A9" s="245"/>
      <c r="B9" s="245"/>
      <c r="C9" s="245"/>
      <c r="D9" s="244"/>
      <c r="E9" s="244"/>
      <c r="F9" s="244"/>
      <c r="G9" s="244"/>
      <c r="H9" s="244"/>
      <c r="I9" s="244"/>
    </row>
    <row r="10" spans="1:9" s="6" customFormat="1" ht="12">
      <c r="A10" s="248"/>
      <c r="B10" s="248"/>
      <c r="C10" s="248"/>
      <c r="D10" s="248" t="s">
        <v>524</v>
      </c>
      <c r="E10" s="249">
        <f>E11+E39+E42</f>
        <v>0</v>
      </c>
      <c r="F10" s="249">
        <v>0</v>
      </c>
      <c r="G10" s="249">
        <f>G11+G39+G42</f>
        <v>0</v>
      </c>
      <c r="H10" s="249">
        <f>H11+H39+H42</f>
        <v>0</v>
      </c>
      <c r="I10" s="249">
        <f>I11+I39+I42</f>
        <v>0</v>
      </c>
    </row>
    <row r="11" spans="1:9" s="6" customFormat="1" ht="11.25">
      <c r="A11" s="253" t="s">
        <v>525</v>
      </c>
      <c r="B11" s="257" t="s">
        <v>574</v>
      </c>
      <c r="C11" s="253"/>
      <c r="D11" s="253" t="s">
        <v>536</v>
      </c>
      <c r="E11" s="254">
        <f>SUM(E12:E37)</f>
        <v>0</v>
      </c>
      <c r="F11" s="254">
        <v>0</v>
      </c>
      <c r="G11" s="254">
        <f>SUM(G12:G37)</f>
        <v>0</v>
      </c>
      <c r="H11" s="254">
        <f>SUM(H12:H37)</f>
        <v>0</v>
      </c>
      <c r="I11" s="254">
        <f>SUM(I12:I37)</f>
        <v>0</v>
      </c>
    </row>
    <row r="12" spans="1:9" s="6" customFormat="1" ht="11.25">
      <c r="A12" s="256" t="s">
        <v>368</v>
      </c>
      <c r="B12" s="22"/>
      <c r="C12" s="496">
        <v>1</v>
      </c>
      <c r="D12" s="22" t="s">
        <v>542</v>
      </c>
      <c r="E12" s="24">
        <f>'001'!H81</f>
        <v>0</v>
      </c>
      <c r="F12" s="24">
        <v>0</v>
      </c>
      <c r="G12" s="263">
        <f aca="true" t="shared" si="0" ref="G12:G37">E12*0.21</f>
        <v>0</v>
      </c>
      <c r="H12" s="263">
        <f aca="true" t="shared" si="1" ref="H12:H37">E12+G12</f>
        <v>0</v>
      </c>
      <c r="I12" s="264">
        <f aca="true" t="shared" si="2" ref="I12:I37">E12</f>
        <v>0</v>
      </c>
    </row>
    <row r="13" spans="1:9" s="6" customFormat="1" ht="11.25">
      <c r="A13" s="256" t="s">
        <v>537</v>
      </c>
      <c r="B13" s="22"/>
      <c r="C13" s="496">
        <v>2</v>
      </c>
      <c r="D13" s="22" t="s">
        <v>543</v>
      </c>
      <c r="E13" s="24">
        <f>'002'!H74</f>
        <v>0</v>
      </c>
      <c r="F13" s="24">
        <v>0</v>
      </c>
      <c r="G13" s="263">
        <f t="shared" si="0"/>
        <v>0</v>
      </c>
      <c r="H13" s="263">
        <f t="shared" si="1"/>
        <v>0</v>
      </c>
      <c r="I13" s="264">
        <f t="shared" si="2"/>
        <v>0</v>
      </c>
    </row>
    <row r="14" spans="1:9" s="6" customFormat="1" ht="11.25">
      <c r="A14" s="256" t="s">
        <v>538</v>
      </c>
      <c r="B14" s="22"/>
      <c r="C14" s="496">
        <v>3</v>
      </c>
      <c r="D14" s="22" t="s">
        <v>544</v>
      </c>
      <c r="E14" s="24">
        <f>'003'!H83</f>
        <v>0</v>
      </c>
      <c r="F14" s="24">
        <v>0</v>
      </c>
      <c r="G14" s="263">
        <f t="shared" si="0"/>
        <v>0</v>
      </c>
      <c r="H14" s="263">
        <f t="shared" si="1"/>
        <v>0</v>
      </c>
      <c r="I14" s="264">
        <f t="shared" si="2"/>
        <v>0</v>
      </c>
    </row>
    <row r="15" spans="1:9" s="6" customFormat="1" ht="11.25">
      <c r="A15" s="256" t="s">
        <v>539</v>
      </c>
      <c r="B15" s="22"/>
      <c r="C15" s="496">
        <v>4</v>
      </c>
      <c r="D15" s="22" t="s">
        <v>545</v>
      </c>
      <c r="E15" s="24">
        <f>'004'!H81</f>
        <v>0</v>
      </c>
      <c r="F15" s="24">
        <v>0</v>
      </c>
      <c r="G15" s="263">
        <f t="shared" si="0"/>
        <v>0</v>
      </c>
      <c r="H15" s="263">
        <f t="shared" si="1"/>
        <v>0</v>
      </c>
      <c r="I15" s="264">
        <f t="shared" si="2"/>
        <v>0</v>
      </c>
    </row>
    <row r="16" spans="1:9" s="6" customFormat="1" ht="11.25">
      <c r="A16" s="256" t="s">
        <v>540</v>
      </c>
      <c r="B16" s="22"/>
      <c r="C16" s="496">
        <v>5</v>
      </c>
      <c r="D16" s="22" t="s">
        <v>546</v>
      </c>
      <c r="E16" s="24">
        <f>'005'!H50</f>
        <v>0</v>
      </c>
      <c r="F16" s="24">
        <v>0</v>
      </c>
      <c r="G16" s="263">
        <f t="shared" si="0"/>
        <v>0</v>
      </c>
      <c r="H16" s="263">
        <f t="shared" si="1"/>
        <v>0</v>
      </c>
      <c r="I16" s="264">
        <f t="shared" si="2"/>
        <v>0</v>
      </c>
    </row>
    <row r="17" spans="1:9" s="6" customFormat="1" ht="11.25">
      <c r="A17" s="256" t="s">
        <v>541</v>
      </c>
      <c r="B17" s="22"/>
      <c r="C17" s="496">
        <v>6</v>
      </c>
      <c r="D17" s="22" t="s">
        <v>547</v>
      </c>
      <c r="E17" s="24">
        <f>'006'!H61</f>
        <v>0</v>
      </c>
      <c r="F17" s="24">
        <v>0</v>
      </c>
      <c r="G17" s="263">
        <f t="shared" si="0"/>
        <v>0</v>
      </c>
      <c r="H17" s="263">
        <f t="shared" si="1"/>
        <v>0</v>
      </c>
      <c r="I17" s="264">
        <f t="shared" si="2"/>
        <v>0</v>
      </c>
    </row>
    <row r="18" spans="1:9" s="6" customFormat="1" ht="11.25">
      <c r="A18" s="256" t="s">
        <v>548</v>
      </c>
      <c r="B18" s="22"/>
      <c r="C18" s="496">
        <v>7</v>
      </c>
      <c r="D18" s="22" t="s">
        <v>577</v>
      </c>
      <c r="E18" s="24">
        <f>'007'!H77</f>
        <v>0</v>
      </c>
      <c r="F18" s="24">
        <v>0</v>
      </c>
      <c r="G18" s="263">
        <f t="shared" si="0"/>
        <v>0</v>
      </c>
      <c r="H18" s="263">
        <f t="shared" si="1"/>
        <v>0</v>
      </c>
      <c r="I18" s="264">
        <f t="shared" si="2"/>
        <v>0</v>
      </c>
    </row>
    <row r="19" spans="1:9" s="6" customFormat="1" ht="11.25">
      <c r="A19" s="256" t="s">
        <v>549</v>
      </c>
      <c r="B19" s="22"/>
      <c r="C19" s="496">
        <v>8</v>
      </c>
      <c r="D19" s="22" t="s">
        <v>578</v>
      </c>
      <c r="E19" s="24">
        <f>'008'!H61</f>
        <v>0</v>
      </c>
      <c r="F19" s="24">
        <v>0</v>
      </c>
      <c r="G19" s="263">
        <f t="shared" si="0"/>
        <v>0</v>
      </c>
      <c r="H19" s="263">
        <f t="shared" si="1"/>
        <v>0</v>
      </c>
      <c r="I19" s="264">
        <f t="shared" si="2"/>
        <v>0</v>
      </c>
    </row>
    <row r="20" spans="1:9" s="6" customFormat="1" ht="11.25">
      <c r="A20" s="256" t="s">
        <v>550</v>
      </c>
      <c r="B20" s="22"/>
      <c r="C20" s="496">
        <v>9</v>
      </c>
      <c r="D20" s="22" t="s">
        <v>579</v>
      </c>
      <c r="E20" s="24">
        <f>'009'!H82</f>
        <v>0</v>
      </c>
      <c r="F20" s="24">
        <v>0</v>
      </c>
      <c r="G20" s="263">
        <f t="shared" si="0"/>
        <v>0</v>
      </c>
      <c r="H20" s="263">
        <f t="shared" si="1"/>
        <v>0</v>
      </c>
      <c r="I20" s="264">
        <f t="shared" si="2"/>
        <v>0</v>
      </c>
    </row>
    <row r="21" spans="1:9" s="6" customFormat="1" ht="11.25">
      <c r="A21" s="256" t="s">
        <v>551</v>
      </c>
      <c r="B21" s="22"/>
      <c r="C21" s="496">
        <v>10</v>
      </c>
      <c r="D21" s="22" t="s">
        <v>580</v>
      </c>
      <c r="E21" s="24">
        <f>'010'!H70</f>
        <v>0</v>
      </c>
      <c r="F21" s="24">
        <v>0</v>
      </c>
      <c r="G21" s="263">
        <f t="shared" si="0"/>
        <v>0</v>
      </c>
      <c r="H21" s="263">
        <f t="shared" si="1"/>
        <v>0</v>
      </c>
      <c r="I21" s="264">
        <f t="shared" si="2"/>
        <v>0</v>
      </c>
    </row>
    <row r="22" spans="1:9" s="6" customFormat="1" ht="11.25">
      <c r="A22" s="256" t="s">
        <v>552</v>
      </c>
      <c r="B22" s="22"/>
      <c r="C22" s="496">
        <v>11</v>
      </c>
      <c r="D22" s="22" t="s">
        <v>581</v>
      </c>
      <c r="E22" s="24">
        <f>'011'!H66</f>
        <v>0</v>
      </c>
      <c r="F22" s="24">
        <v>0</v>
      </c>
      <c r="G22" s="263">
        <f t="shared" si="0"/>
        <v>0</v>
      </c>
      <c r="H22" s="263">
        <f t="shared" si="1"/>
        <v>0</v>
      </c>
      <c r="I22" s="264">
        <f t="shared" si="2"/>
        <v>0</v>
      </c>
    </row>
    <row r="23" spans="1:9" s="6" customFormat="1" ht="11.25">
      <c r="A23" s="256" t="s">
        <v>553</v>
      </c>
      <c r="B23" s="22"/>
      <c r="C23" s="496">
        <v>12</v>
      </c>
      <c r="D23" s="22" t="s">
        <v>584</v>
      </c>
      <c r="E23" s="24">
        <f>'012'!H49</f>
        <v>0</v>
      </c>
      <c r="F23" s="24">
        <v>0</v>
      </c>
      <c r="G23" s="263">
        <f t="shared" si="0"/>
        <v>0</v>
      </c>
      <c r="H23" s="263">
        <f t="shared" si="1"/>
        <v>0</v>
      </c>
      <c r="I23" s="264">
        <f t="shared" si="2"/>
        <v>0</v>
      </c>
    </row>
    <row r="24" spans="1:9" s="6" customFormat="1" ht="11.25">
      <c r="A24" s="256" t="s">
        <v>554</v>
      </c>
      <c r="B24" s="22"/>
      <c r="C24" s="496">
        <v>13</v>
      </c>
      <c r="D24" s="22" t="s">
        <v>585</v>
      </c>
      <c r="E24" s="24">
        <f>'013'!H83</f>
        <v>0</v>
      </c>
      <c r="F24" s="24">
        <v>0</v>
      </c>
      <c r="G24" s="263">
        <f t="shared" si="0"/>
        <v>0</v>
      </c>
      <c r="H24" s="263">
        <f t="shared" si="1"/>
        <v>0</v>
      </c>
      <c r="I24" s="264">
        <f t="shared" si="2"/>
        <v>0</v>
      </c>
    </row>
    <row r="25" spans="1:9" s="6" customFormat="1" ht="11.25">
      <c r="A25" s="256" t="s">
        <v>555</v>
      </c>
      <c r="B25" s="22"/>
      <c r="C25" s="496">
        <v>14</v>
      </c>
      <c r="D25" s="22" t="s">
        <v>586</v>
      </c>
      <c r="E25" s="24">
        <f>'014'!H62</f>
        <v>0</v>
      </c>
      <c r="F25" s="24">
        <v>0</v>
      </c>
      <c r="G25" s="263">
        <f t="shared" si="0"/>
        <v>0</v>
      </c>
      <c r="H25" s="263">
        <f t="shared" si="1"/>
        <v>0</v>
      </c>
      <c r="I25" s="264">
        <f t="shared" si="2"/>
        <v>0</v>
      </c>
    </row>
    <row r="26" spans="1:9" s="6" customFormat="1" ht="11.25">
      <c r="A26" s="256" t="s">
        <v>556</v>
      </c>
      <c r="B26" s="22"/>
      <c r="C26" s="496">
        <v>15</v>
      </c>
      <c r="D26" s="22" t="s">
        <v>587</v>
      </c>
      <c r="E26" s="24">
        <f>'015'!H63</f>
        <v>0</v>
      </c>
      <c r="F26" s="24">
        <v>0</v>
      </c>
      <c r="G26" s="263">
        <f t="shared" si="0"/>
        <v>0</v>
      </c>
      <c r="H26" s="263">
        <f t="shared" si="1"/>
        <v>0</v>
      </c>
      <c r="I26" s="264">
        <f t="shared" si="2"/>
        <v>0</v>
      </c>
    </row>
    <row r="27" spans="1:9" s="6" customFormat="1" ht="11.25">
      <c r="A27" s="256" t="s">
        <v>557</v>
      </c>
      <c r="B27" s="22"/>
      <c r="C27" s="496">
        <v>16</v>
      </c>
      <c r="D27" s="22" t="s">
        <v>588</v>
      </c>
      <c r="E27" s="24">
        <f>'016'!H70</f>
        <v>0</v>
      </c>
      <c r="F27" s="24">
        <v>0</v>
      </c>
      <c r="G27" s="263">
        <f t="shared" si="0"/>
        <v>0</v>
      </c>
      <c r="H27" s="263">
        <f t="shared" si="1"/>
        <v>0</v>
      </c>
      <c r="I27" s="264">
        <f t="shared" si="2"/>
        <v>0</v>
      </c>
    </row>
    <row r="28" spans="1:9" s="6" customFormat="1" ht="11.25">
      <c r="A28" s="256" t="s">
        <v>558</v>
      </c>
      <c r="B28" s="22"/>
      <c r="C28" s="496">
        <v>17</v>
      </c>
      <c r="D28" s="22" t="s">
        <v>589</v>
      </c>
      <c r="E28" s="24">
        <f>'017'!H66</f>
        <v>0</v>
      </c>
      <c r="F28" s="24">
        <v>0</v>
      </c>
      <c r="G28" s="263">
        <f t="shared" si="0"/>
        <v>0</v>
      </c>
      <c r="H28" s="263">
        <f t="shared" si="1"/>
        <v>0</v>
      </c>
      <c r="I28" s="264">
        <f t="shared" si="2"/>
        <v>0</v>
      </c>
    </row>
    <row r="29" spans="1:9" s="6" customFormat="1" ht="11.25">
      <c r="A29" s="256" t="s">
        <v>559</v>
      </c>
      <c r="B29" s="22"/>
      <c r="C29" s="496">
        <v>18</v>
      </c>
      <c r="D29" s="22" t="s">
        <v>590</v>
      </c>
      <c r="E29" s="24">
        <f>'018'!H54</f>
        <v>0</v>
      </c>
      <c r="F29" s="24">
        <v>0</v>
      </c>
      <c r="G29" s="263">
        <f t="shared" si="0"/>
        <v>0</v>
      </c>
      <c r="H29" s="263">
        <f t="shared" si="1"/>
        <v>0</v>
      </c>
      <c r="I29" s="264">
        <f t="shared" si="2"/>
        <v>0</v>
      </c>
    </row>
    <row r="30" spans="1:9" s="6" customFormat="1" ht="11.25">
      <c r="A30" s="256" t="s">
        <v>560</v>
      </c>
      <c r="B30" s="22"/>
      <c r="C30" s="496">
        <v>19</v>
      </c>
      <c r="D30" s="22" t="s">
        <v>591</v>
      </c>
      <c r="E30" s="24">
        <f>'019'!H85</f>
        <v>0</v>
      </c>
      <c r="F30" s="24">
        <v>0</v>
      </c>
      <c r="G30" s="263">
        <f t="shared" si="0"/>
        <v>0</v>
      </c>
      <c r="H30" s="263">
        <f t="shared" si="1"/>
        <v>0</v>
      </c>
      <c r="I30" s="264">
        <f t="shared" si="2"/>
        <v>0</v>
      </c>
    </row>
    <row r="31" spans="1:9" s="6" customFormat="1" ht="11.25">
      <c r="A31" s="256" t="s">
        <v>561</v>
      </c>
      <c r="B31" s="22"/>
      <c r="C31" s="496">
        <v>20</v>
      </c>
      <c r="D31" s="22" t="s">
        <v>592</v>
      </c>
      <c r="E31" s="24">
        <f>'020'!H47</f>
        <v>0</v>
      </c>
      <c r="F31" s="24">
        <v>0</v>
      </c>
      <c r="G31" s="263">
        <f t="shared" si="0"/>
        <v>0</v>
      </c>
      <c r="H31" s="263">
        <f t="shared" si="1"/>
        <v>0</v>
      </c>
      <c r="I31" s="264">
        <f t="shared" si="2"/>
        <v>0</v>
      </c>
    </row>
    <row r="32" spans="1:9" s="6" customFormat="1" ht="11.25">
      <c r="A32" s="256" t="s">
        <v>562</v>
      </c>
      <c r="B32" s="22"/>
      <c r="C32" s="496">
        <v>21</v>
      </c>
      <c r="D32" s="22" t="s">
        <v>593</v>
      </c>
      <c r="E32" s="24">
        <f>'021'!H80</f>
        <v>0</v>
      </c>
      <c r="F32" s="24">
        <v>0</v>
      </c>
      <c r="G32" s="263">
        <f t="shared" si="0"/>
        <v>0</v>
      </c>
      <c r="H32" s="263">
        <f t="shared" si="1"/>
        <v>0</v>
      </c>
      <c r="I32" s="264">
        <f t="shared" si="2"/>
        <v>0</v>
      </c>
    </row>
    <row r="33" spans="1:9" s="6" customFormat="1" ht="11.25">
      <c r="A33" s="256" t="s">
        <v>563</v>
      </c>
      <c r="B33" s="22"/>
      <c r="C33" s="496">
        <v>22</v>
      </c>
      <c r="D33" s="22" t="s">
        <v>594</v>
      </c>
      <c r="E33" s="24">
        <f>'022'!H63</f>
        <v>0</v>
      </c>
      <c r="F33" s="24">
        <v>0</v>
      </c>
      <c r="G33" s="263">
        <f t="shared" si="0"/>
        <v>0</v>
      </c>
      <c r="H33" s="263">
        <f t="shared" si="1"/>
        <v>0</v>
      </c>
      <c r="I33" s="264">
        <f t="shared" si="2"/>
        <v>0</v>
      </c>
    </row>
    <row r="34" spans="1:9" s="6" customFormat="1" ht="11.25">
      <c r="A34" s="256" t="s">
        <v>564</v>
      </c>
      <c r="B34" s="22"/>
      <c r="C34" s="496">
        <v>23</v>
      </c>
      <c r="D34" s="22" t="s">
        <v>595</v>
      </c>
      <c r="E34" s="24">
        <f>'023'!H77</f>
        <v>0</v>
      </c>
      <c r="F34" s="24">
        <v>0</v>
      </c>
      <c r="G34" s="263">
        <f t="shared" si="0"/>
        <v>0</v>
      </c>
      <c r="H34" s="263">
        <f t="shared" si="1"/>
        <v>0</v>
      </c>
      <c r="I34" s="264">
        <f t="shared" si="2"/>
        <v>0</v>
      </c>
    </row>
    <row r="35" spans="1:9" s="6" customFormat="1" ht="11.25">
      <c r="A35" s="256" t="s">
        <v>565</v>
      </c>
      <c r="B35" s="22"/>
      <c r="C35" s="496">
        <v>24</v>
      </c>
      <c r="D35" s="22" t="s">
        <v>596</v>
      </c>
      <c r="E35" s="24">
        <f>'024'!H64</f>
        <v>0</v>
      </c>
      <c r="F35" s="24">
        <v>0</v>
      </c>
      <c r="G35" s="263">
        <f t="shared" si="0"/>
        <v>0</v>
      </c>
      <c r="H35" s="263">
        <f t="shared" si="1"/>
        <v>0</v>
      </c>
      <c r="I35" s="264">
        <f t="shared" si="2"/>
        <v>0</v>
      </c>
    </row>
    <row r="36" spans="1:9" s="6" customFormat="1" ht="11.25">
      <c r="A36" s="256" t="s">
        <v>566</v>
      </c>
      <c r="B36" s="22"/>
      <c r="C36" s="496">
        <v>25</v>
      </c>
      <c r="D36" s="22" t="s">
        <v>597</v>
      </c>
      <c r="E36" s="272">
        <f>'025'!H60</f>
        <v>0</v>
      </c>
      <c r="F36" s="24">
        <v>0</v>
      </c>
      <c r="G36" s="263">
        <f t="shared" si="0"/>
        <v>0</v>
      </c>
      <c r="H36" s="263">
        <f t="shared" si="1"/>
        <v>0</v>
      </c>
      <c r="I36" s="264">
        <f t="shared" si="2"/>
        <v>0</v>
      </c>
    </row>
    <row r="37" spans="1:9" s="6" customFormat="1" ht="11.25">
      <c r="A37" s="256" t="s">
        <v>567</v>
      </c>
      <c r="B37" s="22"/>
      <c r="C37" s="496">
        <v>26</v>
      </c>
      <c r="D37" s="22" t="s">
        <v>598</v>
      </c>
      <c r="E37" s="24">
        <v>0</v>
      </c>
      <c r="F37" s="24">
        <v>0</v>
      </c>
      <c r="G37" s="263">
        <f t="shared" si="0"/>
        <v>0</v>
      </c>
      <c r="H37" s="263">
        <f t="shared" si="1"/>
        <v>0</v>
      </c>
      <c r="I37" s="264">
        <f t="shared" si="2"/>
        <v>0</v>
      </c>
    </row>
    <row r="38" spans="1:9" s="6" customFormat="1" ht="11.25">
      <c r="A38" s="256"/>
      <c r="B38" s="22"/>
      <c r="C38" s="496"/>
      <c r="D38" s="22"/>
      <c r="E38" s="24"/>
      <c r="F38" s="24"/>
      <c r="G38" s="24"/>
      <c r="H38" s="24"/>
      <c r="I38" s="24"/>
    </row>
    <row r="39" spans="1:9" s="6" customFormat="1" ht="11.25">
      <c r="A39" s="257" t="s">
        <v>535</v>
      </c>
      <c r="B39" s="253"/>
      <c r="C39" s="497"/>
      <c r="D39" s="253" t="s">
        <v>602</v>
      </c>
      <c r="E39" s="254">
        <f>SUM(E40)</f>
        <v>0</v>
      </c>
      <c r="F39" s="254">
        <v>0</v>
      </c>
      <c r="G39" s="254">
        <f>SUM(G40)</f>
        <v>0</v>
      </c>
      <c r="H39" s="254">
        <f>SUM(H40)</f>
        <v>0</v>
      </c>
      <c r="I39" s="254">
        <f>SUM(I40)</f>
        <v>0</v>
      </c>
    </row>
    <row r="40" spans="1:9" s="6" customFormat="1" ht="11.25">
      <c r="A40" s="256" t="s">
        <v>568</v>
      </c>
      <c r="B40" s="22"/>
      <c r="C40" s="496">
        <v>27</v>
      </c>
      <c r="D40" s="22" t="s">
        <v>599</v>
      </c>
      <c r="E40" s="24">
        <f>'027'!H27</f>
        <v>0</v>
      </c>
      <c r="F40" s="24">
        <v>0</v>
      </c>
      <c r="G40" s="263">
        <f>E40*0.21</f>
        <v>0</v>
      </c>
      <c r="H40" s="263">
        <f>E40+G40</f>
        <v>0</v>
      </c>
      <c r="I40" s="264">
        <f>E40</f>
        <v>0</v>
      </c>
    </row>
    <row r="41" spans="1:9" s="6" customFormat="1" ht="11.25">
      <c r="A41" s="256"/>
      <c r="B41" s="22"/>
      <c r="C41" s="496"/>
      <c r="D41" s="22"/>
      <c r="E41" s="24"/>
      <c r="F41" s="24"/>
      <c r="G41" s="24"/>
      <c r="H41" s="24"/>
      <c r="I41" s="24"/>
    </row>
    <row r="42" spans="1:9" s="6" customFormat="1" ht="11.25">
      <c r="A42" s="257" t="s">
        <v>526</v>
      </c>
      <c r="B42" s="253"/>
      <c r="C42" s="497"/>
      <c r="D42" s="253" t="s">
        <v>603</v>
      </c>
      <c r="E42" s="254">
        <f>SUM(E43:E44)</f>
        <v>0</v>
      </c>
      <c r="F42" s="254">
        <v>0</v>
      </c>
      <c r="G42" s="254">
        <f>SUM(G43:G44)</f>
        <v>0</v>
      </c>
      <c r="H42" s="254">
        <f>SUM(H43:H44)</f>
        <v>0</v>
      </c>
      <c r="I42" s="254">
        <f>SUM(I43:I44)</f>
        <v>0</v>
      </c>
    </row>
    <row r="43" spans="1:9" s="6" customFormat="1" ht="11.25">
      <c r="A43" s="256" t="s">
        <v>569</v>
      </c>
      <c r="B43" s="22"/>
      <c r="C43" s="496">
        <v>28</v>
      </c>
      <c r="D43" s="22" t="s">
        <v>600</v>
      </c>
      <c r="E43" s="24">
        <f>'028'!H26</f>
        <v>0</v>
      </c>
      <c r="F43" s="24">
        <v>0</v>
      </c>
      <c r="G43" s="263">
        <f>E43*0.21</f>
        <v>0</v>
      </c>
      <c r="H43" s="263">
        <f>E43+G43</f>
        <v>0</v>
      </c>
      <c r="I43" s="264">
        <f>E43</f>
        <v>0</v>
      </c>
    </row>
    <row r="44" spans="1:9" s="6" customFormat="1" ht="11.25">
      <c r="A44" s="256" t="s">
        <v>570</v>
      </c>
      <c r="B44" s="22"/>
      <c r="C44" s="496">
        <v>29</v>
      </c>
      <c r="D44" s="22" t="s">
        <v>601</v>
      </c>
      <c r="E44" s="24">
        <f>'029'!H26</f>
        <v>0</v>
      </c>
      <c r="F44" s="24">
        <v>0</v>
      </c>
      <c r="G44" s="263">
        <f>E44*0.21</f>
        <v>0</v>
      </c>
      <c r="H44" s="263">
        <f>E44+G44</f>
        <v>0</v>
      </c>
      <c r="I44" s="264">
        <f>E44</f>
        <v>0</v>
      </c>
    </row>
    <row r="45" spans="1:9" s="6" customFormat="1" ht="11.25">
      <c r="A45" s="256"/>
      <c r="B45" s="265"/>
      <c r="C45" s="498"/>
      <c r="D45" s="22"/>
      <c r="E45" s="263"/>
      <c r="F45" s="24"/>
      <c r="G45" s="263"/>
      <c r="H45" s="263"/>
      <c r="I45" s="266"/>
    </row>
    <row r="46" spans="1:9" s="6" customFormat="1" ht="11.25">
      <c r="A46" s="257" t="s">
        <v>571</v>
      </c>
      <c r="B46" s="258" t="s">
        <v>575</v>
      </c>
      <c r="C46" s="498">
        <v>30</v>
      </c>
      <c r="D46" s="259" t="s">
        <v>384</v>
      </c>
      <c r="E46" s="263">
        <f>'030-zrušeno'!J16</f>
        <v>0</v>
      </c>
      <c r="F46" s="24">
        <v>0</v>
      </c>
      <c r="G46" s="263">
        <f>E46*0.21</f>
        <v>0</v>
      </c>
      <c r="H46" s="263">
        <f>E46+G46</f>
        <v>0</v>
      </c>
      <c r="I46" s="264">
        <f>E46</f>
        <v>0</v>
      </c>
    </row>
    <row r="47" spans="1:9" s="6" customFormat="1" ht="11.25">
      <c r="A47" s="257" t="s">
        <v>572</v>
      </c>
      <c r="B47" s="258" t="s">
        <v>575</v>
      </c>
      <c r="C47" s="498">
        <v>31</v>
      </c>
      <c r="D47" s="259" t="s">
        <v>399</v>
      </c>
      <c r="E47" s="263">
        <f>'031'!J32</f>
        <v>0</v>
      </c>
      <c r="F47" s="24">
        <v>0</v>
      </c>
      <c r="G47" s="263">
        <f>E47*0.21</f>
        <v>0</v>
      </c>
      <c r="H47" s="263">
        <f>E47+G47</f>
        <v>0</v>
      </c>
      <c r="I47" s="264">
        <f>E47</f>
        <v>0</v>
      </c>
    </row>
    <row r="48" spans="1:9" s="6" customFormat="1" ht="12" thickBot="1">
      <c r="A48" s="502" t="s">
        <v>573</v>
      </c>
      <c r="B48" s="260"/>
      <c r="C48" s="499">
        <v>32</v>
      </c>
      <c r="D48" s="261" t="s">
        <v>439</v>
      </c>
      <c r="E48" s="25">
        <f>'032'!J81</f>
        <v>0</v>
      </c>
      <c r="F48" s="25">
        <v>0</v>
      </c>
      <c r="G48" s="25">
        <f>E48*0.21</f>
        <v>0</v>
      </c>
      <c r="H48" s="25">
        <f>E48+G48</f>
        <v>0</v>
      </c>
      <c r="I48" s="503">
        <f>E48</f>
        <v>0</v>
      </c>
    </row>
    <row r="49" spans="1:9" s="6" customFormat="1" ht="11.25">
      <c r="A49" s="250"/>
      <c r="B49" s="250"/>
      <c r="C49" s="250"/>
      <c r="D49" s="251" t="s">
        <v>398</v>
      </c>
      <c r="E49" s="252">
        <f>E10+E46+E47+E48</f>
        <v>0</v>
      </c>
      <c r="F49" s="252">
        <v>0</v>
      </c>
      <c r="G49" s="252">
        <f>G10+G46+G47+G48</f>
        <v>0</v>
      </c>
      <c r="H49" s="252">
        <f>H10+H46+H47+H48</f>
        <v>0</v>
      </c>
      <c r="I49" s="252">
        <f>I10+I46+I47+I48</f>
        <v>0</v>
      </c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3-7-750 r.3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9"/>
  <sheetViews>
    <sheetView showGridLines="0" view="pageBreakPreview" zoomScaleSheetLayoutView="100" zoomScalePageLayoutView="0" workbookViewId="0" topLeftCell="A1">
      <selection activeCell="H13" sqref="H13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604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530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531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532</v>
      </c>
      <c r="B4" s="9"/>
      <c r="C4" s="8"/>
      <c r="D4" s="9" t="s">
        <v>533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10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  <c r="J7" s="255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605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609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H13+H39+H42+H46+H55+H71+H76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SUM(H14:H38)</f>
        <v>0</v>
      </c>
    </row>
    <row r="14" spans="1:9" s="6" customFormat="1" ht="13.5" customHeight="1">
      <c r="A14" s="278">
        <v>1</v>
      </c>
      <c r="B14" s="279">
        <v>9</v>
      </c>
      <c r="C14" s="280" t="s">
        <v>18</v>
      </c>
      <c r="D14" s="280" t="s">
        <v>19</v>
      </c>
      <c r="E14" s="280" t="s">
        <v>20</v>
      </c>
      <c r="F14" s="281">
        <v>746.684</v>
      </c>
      <c r="G14" s="307"/>
      <c r="H14" s="307">
        <f>F14*G14</f>
        <v>0</v>
      </c>
      <c r="I14" s="308">
        <v>21</v>
      </c>
    </row>
    <row r="15" spans="1:9" s="6" customFormat="1" ht="24" customHeight="1">
      <c r="A15" s="273">
        <v>2</v>
      </c>
      <c r="B15" s="274">
        <v>9</v>
      </c>
      <c r="C15" s="271" t="s">
        <v>21</v>
      </c>
      <c r="D15" s="271" t="s">
        <v>22</v>
      </c>
      <c r="E15" s="271" t="s">
        <v>20</v>
      </c>
      <c r="F15" s="275">
        <v>746.684</v>
      </c>
      <c r="G15" s="272"/>
      <c r="H15" s="272">
        <f aca="true" t="shared" si="0" ref="H15:H33">F15*G15</f>
        <v>0</v>
      </c>
      <c r="I15" s="287">
        <v>21</v>
      </c>
    </row>
    <row r="16" spans="1:9" s="6" customFormat="1" ht="13.5" customHeight="1">
      <c r="A16" s="273">
        <v>3</v>
      </c>
      <c r="B16" s="274">
        <v>9</v>
      </c>
      <c r="C16" s="271" t="s">
        <v>23</v>
      </c>
      <c r="D16" s="271" t="s">
        <v>24</v>
      </c>
      <c r="E16" s="271" t="s">
        <v>20</v>
      </c>
      <c r="F16" s="275">
        <v>746.684</v>
      </c>
      <c r="G16" s="272"/>
      <c r="H16" s="272">
        <f t="shared" si="0"/>
        <v>0</v>
      </c>
      <c r="I16" s="287">
        <v>21</v>
      </c>
    </row>
    <row r="17" spans="1:9" s="6" customFormat="1" ht="24" customHeight="1">
      <c r="A17" s="273">
        <v>4</v>
      </c>
      <c r="B17" s="274">
        <v>9</v>
      </c>
      <c r="C17" s="271" t="s">
        <v>25</v>
      </c>
      <c r="D17" s="271" t="s">
        <v>26</v>
      </c>
      <c r="E17" s="271" t="s">
        <v>20</v>
      </c>
      <c r="F17" s="275">
        <v>2893.84</v>
      </c>
      <c r="G17" s="272"/>
      <c r="H17" s="272">
        <f t="shared" si="0"/>
        <v>0</v>
      </c>
      <c r="I17" s="287">
        <v>21</v>
      </c>
    </row>
    <row r="18" spans="1:9" s="6" customFormat="1" ht="24" customHeight="1">
      <c r="A18" s="273">
        <v>5</v>
      </c>
      <c r="B18" s="274">
        <v>9</v>
      </c>
      <c r="C18" s="271" t="s">
        <v>27</v>
      </c>
      <c r="D18" s="271" t="s">
        <v>28</v>
      </c>
      <c r="E18" s="271" t="s">
        <v>29</v>
      </c>
      <c r="F18" s="275">
        <v>1992</v>
      </c>
      <c r="G18" s="272"/>
      <c r="H18" s="272">
        <f t="shared" si="0"/>
        <v>0</v>
      </c>
      <c r="I18" s="287">
        <v>21</v>
      </c>
    </row>
    <row r="19" spans="1:9" s="6" customFormat="1" ht="24" customHeight="1">
      <c r="A19" s="273">
        <v>6</v>
      </c>
      <c r="B19" s="274">
        <v>9</v>
      </c>
      <c r="C19" s="271" t="s">
        <v>30</v>
      </c>
      <c r="D19" s="271" t="s">
        <v>31</v>
      </c>
      <c r="E19" s="271" t="s">
        <v>32</v>
      </c>
      <c r="F19" s="275">
        <v>83</v>
      </c>
      <c r="G19" s="272"/>
      <c r="H19" s="272">
        <f t="shared" si="0"/>
        <v>0</v>
      </c>
      <c r="I19" s="287">
        <v>21</v>
      </c>
    </row>
    <row r="20" spans="1:9" s="6" customFormat="1" ht="13.5" customHeight="1">
      <c r="A20" s="273">
        <v>7</v>
      </c>
      <c r="B20" s="274">
        <v>9</v>
      </c>
      <c r="C20" s="271" t="s">
        <v>240</v>
      </c>
      <c r="D20" s="271" t="s">
        <v>241</v>
      </c>
      <c r="E20" s="271" t="s">
        <v>35</v>
      </c>
      <c r="F20" s="275">
        <v>61.2</v>
      </c>
      <c r="G20" s="272"/>
      <c r="H20" s="272">
        <f t="shared" si="0"/>
        <v>0</v>
      </c>
      <c r="I20" s="287">
        <v>21</v>
      </c>
    </row>
    <row r="21" spans="1:9" s="6" customFormat="1" ht="24" customHeight="1">
      <c r="A21" s="273">
        <v>8</v>
      </c>
      <c r="B21" s="274">
        <v>9</v>
      </c>
      <c r="C21" s="271" t="s">
        <v>242</v>
      </c>
      <c r="D21" s="271" t="s">
        <v>243</v>
      </c>
      <c r="E21" s="271" t="s">
        <v>35</v>
      </c>
      <c r="F21" s="275">
        <v>1.2</v>
      </c>
      <c r="G21" s="272"/>
      <c r="H21" s="272">
        <f t="shared" si="0"/>
        <v>0</v>
      </c>
      <c r="I21" s="287">
        <v>21</v>
      </c>
    </row>
    <row r="22" spans="1:9" s="6" customFormat="1" ht="24" customHeight="1">
      <c r="A22" s="273">
        <v>9</v>
      </c>
      <c r="B22" s="274">
        <v>9</v>
      </c>
      <c r="C22" s="271" t="s">
        <v>36</v>
      </c>
      <c r="D22" s="271" t="s">
        <v>37</v>
      </c>
      <c r="E22" s="271" t="s">
        <v>35</v>
      </c>
      <c r="F22" s="275">
        <v>2.4</v>
      </c>
      <c r="G22" s="272"/>
      <c r="H22" s="272">
        <f t="shared" si="0"/>
        <v>0</v>
      </c>
      <c r="I22" s="287">
        <v>21</v>
      </c>
    </row>
    <row r="23" spans="1:9" s="6" customFormat="1" ht="13.5" customHeight="1">
      <c r="A23" s="273">
        <v>10</v>
      </c>
      <c r="B23" s="274">
        <v>9</v>
      </c>
      <c r="C23" s="271" t="s">
        <v>38</v>
      </c>
      <c r="D23" s="271" t="s">
        <v>39</v>
      </c>
      <c r="E23" s="271" t="s">
        <v>40</v>
      </c>
      <c r="F23" s="275">
        <v>116.64</v>
      </c>
      <c r="G23" s="272"/>
      <c r="H23" s="272">
        <f t="shared" si="0"/>
        <v>0</v>
      </c>
      <c r="I23" s="287">
        <v>21</v>
      </c>
    </row>
    <row r="24" spans="1:9" s="6" customFormat="1" ht="24" customHeight="1">
      <c r="A24" s="273">
        <v>11</v>
      </c>
      <c r="B24" s="274">
        <v>9</v>
      </c>
      <c r="C24" s="271" t="s">
        <v>45</v>
      </c>
      <c r="D24" s="271" t="s">
        <v>46</v>
      </c>
      <c r="E24" s="271" t="s">
        <v>40</v>
      </c>
      <c r="F24" s="275">
        <v>1185.106</v>
      </c>
      <c r="G24" s="272"/>
      <c r="H24" s="272">
        <f t="shared" si="0"/>
        <v>0</v>
      </c>
      <c r="I24" s="287">
        <v>21</v>
      </c>
    </row>
    <row r="25" spans="1:9" s="6" customFormat="1" ht="13.5" customHeight="1">
      <c r="A25" s="273">
        <v>12</v>
      </c>
      <c r="B25" s="274">
        <v>9</v>
      </c>
      <c r="C25" s="271" t="s">
        <v>47</v>
      </c>
      <c r="D25" s="271" t="s">
        <v>185</v>
      </c>
      <c r="E25" s="271" t="s">
        <v>40</v>
      </c>
      <c r="F25" s="275">
        <v>592.553</v>
      </c>
      <c r="G25" s="272"/>
      <c r="H25" s="272">
        <f t="shared" si="0"/>
        <v>0</v>
      </c>
      <c r="I25" s="287">
        <v>21</v>
      </c>
    </row>
    <row r="26" spans="1:9" s="6" customFormat="1" ht="13.5" customHeight="1">
      <c r="A26" s="273">
        <v>13</v>
      </c>
      <c r="B26" s="274">
        <v>9</v>
      </c>
      <c r="C26" s="271" t="s">
        <v>186</v>
      </c>
      <c r="D26" s="271" t="s">
        <v>187</v>
      </c>
      <c r="E26" s="271" t="s">
        <v>20</v>
      </c>
      <c r="F26" s="275">
        <v>1328.998</v>
      </c>
      <c r="G26" s="272"/>
      <c r="H26" s="272">
        <f t="shared" si="0"/>
        <v>0</v>
      </c>
      <c r="I26" s="287">
        <v>21</v>
      </c>
    </row>
    <row r="27" spans="1:9" s="6" customFormat="1" ht="13.5" customHeight="1">
      <c r="A27" s="273">
        <v>14</v>
      </c>
      <c r="B27" s="274">
        <v>9</v>
      </c>
      <c r="C27" s="271" t="s">
        <v>264</v>
      </c>
      <c r="D27" s="271" t="s">
        <v>265</v>
      </c>
      <c r="E27" s="271" t="s">
        <v>20</v>
      </c>
      <c r="F27" s="275">
        <v>1125.84</v>
      </c>
      <c r="G27" s="272"/>
      <c r="H27" s="272">
        <f t="shared" si="0"/>
        <v>0</v>
      </c>
      <c r="I27" s="287">
        <v>21</v>
      </c>
    </row>
    <row r="28" spans="1:9" s="6" customFormat="1" ht="13.5" customHeight="1">
      <c r="A28" s="273">
        <v>15</v>
      </c>
      <c r="B28" s="274">
        <v>9</v>
      </c>
      <c r="C28" s="271" t="s">
        <v>188</v>
      </c>
      <c r="D28" s="271" t="s">
        <v>189</v>
      </c>
      <c r="E28" s="271" t="s">
        <v>20</v>
      </c>
      <c r="F28" s="275">
        <v>1328.998</v>
      </c>
      <c r="G28" s="272"/>
      <c r="H28" s="272">
        <f t="shared" si="0"/>
        <v>0</v>
      </c>
      <c r="I28" s="287">
        <v>21</v>
      </c>
    </row>
    <row r="29" spans="1:9" s="6" customFormat="1" ht="13.5" customHeight="1">
      <c r="A29" s="273">
        <v>16</v>
      </c>
      <c r="B29" s="274">
        <v>9</v>
      </c>
      <c r="C29" s="271">
        <v>151101112</v>
      </c>
      <c r="D29" s="271" t="s">
        <v>691</v>
      </c>
      <c r="E29" s="271" t="s">
        <v>20</v>
      </c>
      <c r="F29" s="275">
        <v>1125.84</v>
      </c>
      <c r="G29" s="272"/>
      <c r="H29" s="272">
        <f t="shared" si="0"/>
        <v>0</v>
      </c>
      <c r="I29" s="287">
        <v>21</v>
      </c>
    </row>
    <row r="30" spans="1:9" s="6" customFormat="1" ht="13.5" customHeight="1">
      <c r="A30" s="273">
        <v>17</v>
      </c>
      <c r="B30" s="274">
        <v>9</v>
      </c>
      <c r="C30" s="271" t="s">
        <v>53</v>
      </c>
      <c r="D30" s="271" t="s">
        <v>190</v>
      </c>
      <c r="E30" s="271" t="s">
        <v>40</v>
      </c>
      <c r="F30" s="275">
        <v>1185.106</v>
      </c>
      <c r="G30" s="272"/>
      <c r="H30" s="272">
        <f t="shared" si="0"/>
        <v>0</v>
      </c>
      <c r="I30" s="287">
        <v>21</v>
      </c>
    </row>
    <row r="31" spans="1:9" s="6" customFormat="1" ht="24" customHeight="1">
      <c r="A31" s="273">
        <v>18</v>
      </c>
      <c r="B31" s="274">
        <v>9</v>
      </c>
      <c r="C31" s="271" t="s">
        <v>55</v>
      </c>
      <c r="D31" s="271" t="s">
        <v>56</v>
      </c>
      <c r="E31" s="271" t="s">
        <v>40</v>
      </c>
      <c r="F31" s="275">
        <v>1185.106</v>
      </c>
      <c r="G31" s="272"/>
      <c r="H31" s="272">
        <f t="shared" si="0"/>
        <v>0</v>
      </c>
      <c r="I31" s="287">
        <v>21</v>
      </c>
    </row>
    <row r="32" spans="1:9" s="6" customFormat="1" ht="13.5" customHeight="1">
      <c r="A32" s="273">
        <v>19</v>
      </c>
      <c r="B32" s="274">
        <v>9</v>
      </c>
      <c r="C32" s="271" t="s">
        <v>57</v>
      </c>
      <c r="D32" s="271" t="s">
        <v>58</v>
      </c>
      <c r="E32" s="271" t="s">
        <v>40</v>
      </c>
      <c r="F32" s="275">
        <v>1185.106</v>
      </c>
      <c r="G32" s="272"/>
      <c r="H32" s="272">
        <f t="shared" si="0"/>
        <v>0</v>
      </c>
      <c r="I32" s="287">
        <v>21</v>
      </c>
    </row>
    <row r="33" spans="1:9" s="6" customFormat="1" ht="13.5" customHeight="1">
      <c r="A33" s="273">
        <v>20</v>
      </c>
      <c r="B33" s="274">
        <v>9</v>
      </c>
      <c r="C33" s="271" t="s">
        <v>59</v>
      </c>
      <c r="D33" s="271" t="s">
        <v>195</v>
      </c>
      <c r="E33" s="271" t="s">
        <v>40</v>
      </c>
      <c r="F33" s="275">
        <v>941.396</v>
      </c>
      <c r="G33" s="272"/>
      <c r="H33" s="272">
        <f t="shared" si="0"/>
        <v>0</v>
      </c>
      <c r="I33" s="287">
        <v>21</v>
      </c>
    </row>
    <row r="34" spans="1:9" s="6" customFormat="1" ht="13.5" customHeight="1">
      <c r="A34" s="282">
        <v>21</v>
      </c>
      <c r="B34" s="283">
        <v>9</v>
      </c>
      <c r="C34" s="284" t="s">
        <v>61</v>
      </c>
      <c r="D34" s="284" t="s">
        <v>62</v>
      </c>
      <c r="E34" s="284" t="s">
        <v>63</v>
      </c>
      <c r="F34" s="285">
        <v>1317.954</v>
      </c>
      <c r="G34" s="286"/>
      <c r="H34" s="286">
        <f>F34*G34</f>
        <v>0</v>
      </c>
      <c r="I34" s="287"/>
    </row>
    <row r="35" spans="1:9" s="6" customFormat="1" ht="13.5" customHeight="1">
      <c r="A35" s="273">
        <v>22</v>
      </c>
      <c r="B35" s="274">
        <v>9</v>
      </c>
      <c r="C35" s="271" t="s">
        <v>64</v>
      </c>
      <c r="D35" s="271" t="s">
        <v>196</v>
      </c>
      <c r="E35" s="271" t="s">
        <v>40</v>
      </c>
      <c r="F35" s="275">
        <v>393.832</v>
      </c>
      <c r="G35" s="272"/>
      <c r="H35" s="272">
        <f>F35*G35</f>
        <v>0</v>
      </c>
      <c r="I35" s="287">
        <v>21</v>
      </c>
    </row>
    <row r="36" spans="1:9" s="6" customFormat="1" ht="13.5" customHeight="1">
      <c r="A36" s="282">
        <v>23</v>
      </c>
      <c r="B36" s="283">
        <v>9</v>
      </c>
      <c r="C36" s="284" t="s">
        <v>66</v>
      </c>
      <c r="D36" s="284" t="s">
        <v>67</v>
      </c>
      <c r="E36" s="284" t="s">
        <v>63</v>
      </c>
      <c r="F36" s="285">
        <v>754.188</v>
      </c>
      <c r="G36" s="286"/>
      <c r="H36" s="286">
        <f>F36*G36</f>
        <v>0</v>
      </c>
      <c r="I36" s="287">
        <v>21</v>
      </c>
    </row>
    <row r="37" spans="1:9" s="6" customFormat="1" ht="24" customHeight="1">
      <c r="A37" s="273">
        <v>24</v>
      </c>
      <c r="B37" s="274">
        <v>9</v>
      </c>
      <c r="C37" s="271" t="s">
        <v>68</v>
      </c>
      <c r="D37" s="271" t="s">
        <v>202</v>
      </c>
      <c r="E37" s="271" t="s">
        <v>63</v>
      </c>
      <c r="F37" s="275">
        <v>1518.065</v>
      </c>
      <c r="G37" s="272"/>
      <c r="H37" s="272">
        <f>F37*G37</f>
        <v>0</v>
      </c>
      <c r="I37" s="287">
        <v>21</v>
      </c>
    </row>
    <row r="38" spans="1:9" s="6" customFormat="1" ht="24" customHeight="1" thickBot="1">
      <c r="A38" s="299">
        <v>25</v>
      </c>
      <c r="B38" s="300">
        <v>9</v>
      </c>
      <c r="C38" s="301" t="s">
        <v>70</v>
      </c>
      <c r="D38" s="301" t="s">
        <v>71</v>
      </c>
      <c r="E38" s="301" t="s">
        <v>40</v>
      </c>
      <c r="F38" s="302">
        <v>1185.106</v>
      </c>
      <c r="G38" s="305"/>
      <c r="H38" s="305">
        <f>F38*G38</f>
        <v>0</v>
      </c>
      <c r="I38" s="306">
        <v>21</v>
      </c>
    </row>
    <row r="39" spans="1:9" s="6" customFormat="1" ht="21" customHeight="1" thickBot="1">
      <c r="A39" s="315"/>
      <c r="B39" s="315"/>
      <c r="C39" s="316" t="s">
        <v>11</v>
      </c>
      <c r="D39" s="316" t="s">
        <v>75</v>
      </c>
      <c r="E39" s="316"/>
      <c r="F39" s="317"/>
      <c r="G39" s="318"/>
      <c r="H39" s="318">
        <f>SUM(H40:H41)</f>
        <v>0</v>
      </c>
      <c r="I39" s="363"/>
    </row>
    <row r="40" spans="1:9" s="6" customFormat="1" ht="24" customHeight="1">
      <c r="A40" s="278">
        <v>26</v>
      </c>
      <c r="B40" s="279">
        <v>9</v>
      </c>
      <c r="C40" s="280" t="s">
        <v>244</v>
      </c>
      <c r="D40" s="280" t="s">
        <v>245</v>
      </c>
      <c r="E40" s="280" t="s">
        <v>35</v>
      </c>
      <c r="F40" s="281">
        <v>584.32</v>
      </c>
      <c r="G40" s="307"/>
      <c r="H40" s="307">
        <f>F40*G40</f>
        <v>0</v>
      </c>
      <c r="I40" s="308">
        <v>21</v>
      </c>
    </row>
    <row r="41" spans="1:9" s="6" customFormat="1" ht="13.5" customHeight="1" thickBot="1">
      <c r="A41" s="299">
        <v>27</v>
      </c>
      <c r="B41" s="300">
        <v>9</v>
      </c>
      <c r="C41" s="301" t="s">
        <v>78</v>
      </c>
      <c r="D41" s="301" t="s">
        <v>79</v>
      </c>
      <c r="E41" s="301" t="s">
        <v>80</v>
      </c>
      <c r="F41" s="302">
        <v>14</v>
      </c>
      <c r="G41" s="305"/>
      <c r="H41" s="305">
        <f>F41*G41</f>
        <v>0</v>
      </c>
      <c r="I41" s="306">
        <v>21</v>
      </c>
    </row>
    <row r="42" spans="1:9" s="6" customFormat="1" ht="21" customHeight="1" thickBot="1">
      <c r="A42" s="315"/>
      <c r="B42" s="315"/>
      <c r="C42" s="316" t="s">
        <v>12</v>
      </c>
      <c r="D42" s="316" t="s">
        <v>81</v>
      </c>
      <c r="E42" s="316"/>
      <c r="F42" s="317"/>
      <c r="G42" s="318"/>
      <c r="H42" s="318">
        <f>SUM(H43:H45)</f>
        <v>0</v>
      </c>
      <c r="I42" s="374"/>
    </row>
    <row r="43" spans="1:9" s="6" customFormat="1" ht="13.5" customHeight="1">
      <c r="A43" s="371" t="s">
        <v>667</v>
      </c>
      <c r="B43" s="279">
        <v>9</v>
      </c>
      <c r="C43" s="280" t="s">
        <v>203</v>
      </c>
      <c r="D43" s="280" t="s">
        <v>204</v>
      </c>
      <c r="E43" s="280" t="s">
        <v>40</v>
      </c>
      <c r="F43" s="281">
        <v>9.261</v>
      </c>
      <c r="G43" s="375"/>
      <c r="H43" s="307">
        <f>F43*G43</f>
        <v>0</v>
      </c>
      <c r="I43" s="308">
        <v>21</v>
      </c>
    </row>
    <row r="44" spans="1:9" s="6" customFormat="1" ht="13.5" customHeight="1">
      <c r="A44" s="321">
        <v>28</v>
      </c>
      <c r="B44" s="322">
        <v>9</v>
      </c>
      <c r="C44" s="323" t="s">
        <v>689</v>
      </c>
      <c r="D44" s="323" t="s">
        <v>206</v>
      </c>
      <c r="E44" s="323" t="s">
        <v>40</v>
      </c>
      <c r="F44" s="294">
        <v>71.014</v>
      </c>
      <c r="G44" s="325"/>
      <c r="H44" s="325">
        <f>F44*G44</f>
        <v>0</v>
      </c>
      <c r="I44" s="326">
        <v>21</v>
      </c>
    </row>
    <row r="45" spans="1:9" s="6" customFormat="1" ht="13.5" customHeight="1" thickBot="1">
      <c r="A45" s="299">
        <v>29</v>
      </c>
      <c r="B45" s="300">
        <v>9</v>
      </c>
      <c r="C45" s="301" t="s">
        <v>246</v>
      </c>
      <c r="D45" s="301" t="s">
        <v>247</v>
      </c>
      <c r="E45" s="301" t="s">
        <v>40</v>
      </c>
      <c r="F45" s="302">
        <v>42.192</v>
      </c>
      <c r="G45" s="305"/>
      <c r="H45" s="305">
        <f>F45*G45</f>
        <v>0</v>
      </c>
      <c r="I45" s="306">
        <v>21</v>
      </c>
    </row>
    <row r="46" spans="1:9" s="6" customFormat="1" ht="17.25" customHeight="1" thickBot="1">
      <c r="A46" s="315"/>
      <c r="B46" s="315"/>
      <c r="C46" s="316" t="s">
        <v>13</v>
      </c>
      <c r="D46" s="316" t="s">
        <v>85</v>
      </c>
      <c r="E46" s="316"/>
      <c r="F46" s="317"/>
      <c r="G46" s="318"/>
      <c r="H46" s="318">
        <f>SUM(H47:H54)</f>
        <v>0</v>
      </c>
      <c r="I46" s="362"/>
    </row>
    <row r="47" spans="1:9" s="6" customFormat="1" ht="13.5" customHeight="1">
      <c r="A47" s="278">
        <v>30</v>
      </c>
      <c r="B47" s="279">
        <v>9</v>
      </c>
      <c r="C47" s="280" t="s">
        <v>159</v>
      </c>
      <c r="D47" s="280" t="s">
        <v>160</v>
      </c>
      <c r="E47" s="280" t="s">
        <v>20</v>
      </c>
      <c r="F47" s="281">
        <v>746.684</v>
      </c>
      <c r="G47" s="307"/>
      <c r="H47" s="307">
        <f>F47*G47</f>
        <v>0</v>
      </c>
      <c r="I47" s="308">
        <v>21</v>
      </c>
    </row>
    <row r="48" spans="1:9" s="6" customFormat="1" ht="24" customHeight="1">
      <c r="A48" s="273">
        <v>31</v>
      </c>
      <c r="B48" s="274">
        <v>9</v>
      </c>
      <c r="C48" s="271" t="s">
        <v>86</v>
      </c>
      <c r="D48" s="271" t="s">
        <v>87</v>
      </c>
      <c r="E48" s="271" t="s">
        <v>20</v>
      </c>
      <c r="F48" s="275">
        <v>746.684</v>
      </c>
      <c r="G48" s="272"/>
      <c r="H48" s="272">
        <f aca="true" t="shared" si="1" ref="H48:H54">F48*G48</f>
        <v>0</v>
      </c>
      <c r="I48" s="287">
        <v>21</v>
      </c>
    </row>
    <row r="49" spans="1:9" s="6" customFormat="1" ht="24" customHeight="1">
      <c r="A49" s="273">
        <v>32</v>
      </c>
      <c r="B49" s="274">
        <v>9</v>
      </c>
      <c r="C49" s="271" t="s">
        <v>88</v>
      </c>
      <c r="D49" s="271" t="s">
        <v>89</v>
      </c>
      <c r="E49" s="271" t="s">
        <v>20</v>
      </c>
      <c r="F49" s="275">
        <v>746.684</v>
      </c>
      <c r="G49" s="272"/>
      <c r="H49" s="272">
        <f t="shared" si="1"/>
        <v>0</v>
      </c>
      <c r="I49" s="287" t="s">
        <v>378</v>
      </c>
    </row>
    <row r="50" spans="1:9" s="6" customFormat="1" ht="24" customHeight="1">
      <c r="A50" s="273">
        <v>33</v>
      </c>
      <c r="B50" s="274">
        <v>9</v>
      </c>
      <c r="C50" s="271" t="s">
        <v>207</v>
      </c>
      <c r="D50" s="271" t="s">
        <v>208</v>
      </c>
      <c r="E50" s="271" t="s">
        <v>20</v>
      </c>
      <c r="F50" s="275">
        <v>2893.84</v>
      </c>
      <c r="G50" s="272"/>
      <c r="H50" s="272">
        <f t="shared" si="1"/>
        <v>0</v>
      </c>
      <c r="I50" s="376">
        <v>21</v>
      </c>
    </row>
    <row r="51" spans="1:9" s="6" customFormat="1" ht="24" customHeight="1">
      <c r="A51" s="273">
        <v>34</v>
      </c>
      <c r="B51" s="274">
        <v>9</v>
      </c>
      <c r="C51" s="271" t="s">
        <v>161</v>
      </c>
      <c r="D51" s="271" t="s">
        <v>162</v>
      </c>
      <c r="E51" s="271" t="s">
        <v>20</v>
      </c>
      <c r="F51" s="275">
        <v>746.684</v>
      </c>
      <c r="G51" s="272"/>
      <c r="H51" s="272">
        <f t="shared" si="1"/>
        <v>0</v>
      </c>
      <c r="I51" s="376">
        <v>21</v>
      </c>
    </row>
    <row r="52" spans="1:9" s="6" customFormat="1" ht="13.5" customHeight="1">
      <c r="A52" s="295">
        <v>35</v>
      </c>
      <c r="B52" s="296">
        <v>9</v>
      </c>
      <c r="C52" s="297" t="s">
        <v>94</v>
      </c>
      <c r="D52" s="297" t="s">
        <v>95</v>
      </c>
      <c r="E52" s="297" t="s">
        <v>35</v>
      </c>
      <c r="F52" s="298">
        <v>10</v>
      </c>
      <c r="G52" s="328"/>
      <c r="H52" s="328">
        <f t="shared" si="1"/>
        <v>0</v>
      </c>
      <c r="I52" s="377">
        <v>21</v>
      </c>
    </row>
    <row r="53" spans="1:9" s="6" customFormat="1" ht="13.5" customHeight="1">
      <c r="A53" s="353" t="s">
        <v>619</v>
      </c>
      <c r="B53" s="354">
        <v>9</v>
      </c>
      <c r="C53" s="355">
        <v>573211111</v>
      </c>
      <c r="D53" s="355" t="s">
        <v>616</v>
      </c>
      <c r="E53" s="355" t="s">
        <v>20</v>
      </c>
      <c r="F53" s="294">
        <v>4387.208</v>
      </c>
      <c r="G53" s="294"/>
      <c r="H53" s="506">
        <f t="shared" si="1"/>
        <v>0</v>
      </c>
      <c r="I53" s="287">
        <v>21</v>
      </c>
    </row>
    <row r="54" spans="1:9" s="6" customFormat="1" ht="13.5" customHeight="1" thickBot="1">
      <c r="A54" s="357" t="s">
        <v>620</v>
      </c>
      <c r="B54" s="334">
        <v>9</v>
      </c>
      <c r="C54" s="335">
        <v>573191111</v>
      </c>
      <c r="D54" s="335" t="s">
        <v>618</v>
      </c>
      <c r="E54" s="335" t="s">
        <v>20</v>
      </c>
      <c r="F54" s="291">
        <v>746.684</v>
      </c>
      <c r="G54" s="291"/>
      <c r="H54" s="504">
        <f t="shared" si="1"/>
        <v>0</v>
      </c>
      <c r="I54" s="293">
        <v>21</v>
      </c>
    </row>
    <row r="55" spans="1:9" s="6" customFormat="1" ht="21" customHeight="1" thickBot="1">
      <c r="A55" s="315"/>
      <c r="B55" s="315"/>
      <c r="C55" s="316" t="s">
        <v>14</v>
      </c>
      <c r="D55" s="316" t="s">
        <v>96</v>
      </c>
      <c r="E55" s="316"/>
      <c r="F55" s="317"/>
      <c r="G55" s="318"/>
      <c r="H55" s="318">
        <f>SUM(H56:H70)</f>
        <v>0</v>
      </c>
      <c r="I55" s="350"/>
    </row>
    <row r="56" spans="1:9" s="6" customFormat="1" ht="24" customHeight="1">
      <c r="A56" s="278">
        <v>36</v>
      </c>
      <c r="B56" s="279">
        <v>9</v>
      </c>
      <c r="C56" s="280" t="s">
        <v>97</v>
      </c>
      <c r="D56" s="280" t="s">
        <v>98</v>
      </c>
      <c r="E56" s="280" t="s">
        <v>35</v>
      </c>
      <c r="F56" s="281">
        <v>584.32</v>
      </c>
      <c r="G56" s="307"/>
      <c r="H56" s="307">
        <f>F56*G56</f>
        <v>0</v>
      </c>
      <c r="I56" s="378">
        <v>21</v>
      </c>
    </row>
    <row r="57" spans="1:9" s="6" customFormat="1" ht="24" customHeight="1">
      <c r="A57" s="282">
        <v>37</v>
      </c>
      <c r="B57" s="283">
        <v>9</v>
      </c>
      <c r="C57" s="284" t="s">
        <v>99</v>
      </c>
      <c r="D57" s="284" t="s">
        <v>100</v>
      </c>
      <c r="E57" s="284" t="s">
        <v>35</v>
      </c>
      <c r="F57" s="285">
        <v>593.085</v>
      </c>
      <c r="G57" s="286"/>
      <c r="H57" s="286">
        <f>F57*G57</f>
        <v>0</v>
      </c>
      <c r="I57" s="376">
        <v>21</v>
      </c>
    </row>
    <row r="58" spans="1:9" s="6" customFormat="1" ht="24" customHeight="1">
      <c r="A58" s="273">
        <v>38</v>
      </c>
      <c r="B58" s="274">
        <v>9</v>
      </c>
      <c r="C58" s="271" t="s">
        <v>101</v>
      </c>
      <c r="D58" s="271" t="s">
        <v>102</v>
      </c>
      <c r="E58" s="271" t="s">
        <v>80</v>
      </c>
      <c r="F58" s="275">
        <v>42</v>
      </c>
      <c r="G58" s="272"/>
      <c r="H58" s="272">
        <f>F58*G58</f>
        <v>0</v>
      </c>
      <c r="I58" s="376">
        <v>21</v>
      </c>
    </row>
    <row r="59" spans="1:9" s="6" customFormat="1" ht="24" customHeight="1">
      <c r="A59" s="282">
        <v>39</v>
      </c>
      <c r="B59" s="283">
        <v>9</v>
      </c>
      <c r="C59" s="284" t="s">
        <v>103</v>
      </c>
      <c r="D59" s="284" t="s">
        <v>348</v>
      </c>
      <c r="E59" s="284" t="s">
        <v>80</v>
      </c>
      <c r="F59" s="285">
        <v>21</v>
      </c>
      <c r="G59" s="286"/>
      <c r="H59" s="286">
        <f>F59*G59</f>
        <v>0</v>
      </c>
      <c r="I59" s="376">
        <v>21</v>
      </c>
    </row>
    <row r="60" spans="1:9" s="6" customFormat="1" ht="24" customHeight="1">
      <c r="A60" s="282">
        <v>40</v>
      </c>
      <c r="B60" s="283">
        <v>9</v>
      </c>
      <c r="C60" s="284" t="s">
        <v>248</v>
      </c>
      <c r="D60" s="284" t="s">
        <v>249</v>
      </c>
      <c r="E60" s="284" t="s">
        <v>80</v>
      </c>
      <c r="F60" s="285">
        <v>21</v>
      </c>
      <c r="G60" s="286"/>
      <c r="H60" s="286">
        <f>F60*G60</f>
        <v>0</v>
      </c>
      <c r="I60" s="376">
        <v>21</v>
      </c>
    </row>
    <row r="61" spans="1:9" s="6" customFormat="1" ht="24" customHeight="1">
      <c r="A61" s="273">
        <v>41</v>
      </c>
      <c r="B61" s="274">
        <v>9</v>
      </c>
      <c r="C61" s="271" t="s">
        <v>105</v>
      </c>
      <c r="D61" s="271" t="s">
        <v>106</v>
      </c>
      <c r="E61" s="271" t="s">
        <v>80</v>
      </c>
      <c r="F61" s="275">
        <v>21</v>
      </c>
      <c r="G61" s="272"/>
      <c r="H61" s="272">
        <f aca="true" t="shared" si="2" ref="H61:H69">F61*G61</f>
        <v>0</v>
      </c>
      <c r="I61" s="376">
        <v>21</v>
      </c>
    </row>
    <row r="62" spans="1:9" s="6" customFormat="1" ht="24" customHeight="1">
      <c r="A62" s="282">
        <v>42</v>
      </c>
      <c r="B62" s="283">
        <v>9</v>
      </c>
      <c r="C62" s="284" t="s">
        <v>250</v>
      </c>
      <c r="D62" s="284" t="s">
        <v>251</v>
      </c>
      <c r="E62" s="284" t="s">
        <v>80</v>
      </c>
      <c r="F62" s="285">
        <v>21</v>
      </c>
      <c r="G62" s="286"/>
      <c r="H62" s="286">
        <f>F62*G62</f>
        <v>0</v>
      </c>
      <c r="I62" s="376">
        <v>21</v>
      </c>
    </row>
    <row r="63" spans="1:9" s="6" customFormat="1" ht="24" customHeight="1">
      <c r="A63" s="273">
        <v>43</v>
      </c>
      <c r="B63" s="274">
        <v>9</v>
      </c>
      <c r="C63" s="271" t="s">
        <v>165</v>
      </c>
      <c r="D63" s="271" t="s">
        <v>166</v>
      </c>
      <c r="E63" s="271" t="s">
        <v>80</v>
      </c>
      <c r="F63" s="275">
        <v>2</v>
      </c>
      <c r="G63" s="272"/>
      <c r="H63" s="272">
        <f t="shared" si="2"/>
        <v>0</v>
      </c>
      <c r="I63" s="376">
        <v>21</v>
      </c>
    </row>
    <row r="64" spans="1:9" s="6" customFormat="1" ht="24" customHeight="1">
      <c r="A64" s="282">
        <v>44</v>
      </c>
      <c r="B64" s="283">
        <v>9</v>
      </c>
      <c r="C64" s="284" t="s">
        <v>167</v>
      </c>
      <c r="D64" s="284" t="s">
        <v>168</v>
      </c>
      <c r="E64" s="284" t="s">
        <v>80</v>
      </c>
      <c r="F64" s="285">
        <v>2</v>
      </c>
      <c r="G64" s="286"/>
      <c r="H64" s="286">
        <f>F64*G64</f>
        <v>0</v>
      </c>
      <c r="I64" s="376">
        <v>21</v>
      </c>
    </row>
    <row r="65" spans="1:9" s="6" customFormat="1" ht="13.5" customHeight="1">
      <c r="A65" s="273">
        <v>45</v>
      </c>
      <c r="B65" s="274">
        <v>9</v>
      </c>
      <c r="C65" s="271" t="s">
        <v>109</v>
      </c>
      <c r="D65" s="271" t="s">
        <v>349</v>
      </c>
      <c r="E65" s="271" t="s">
        <v>80</v>
      </c>
      <c r="F65" s="275">
        <v>14</v>
      </c>
      <c r="G65" s="272"/>
      <c r="H65" s="272">
        <f t="shared" si="2"/>
        <v>0</v>
      </c>
      <c r="I65" s="376">
        <v>21</v>
      </c>
    </row>
    <row r="66" spans="1:9" s="6" customFormat="1" ht="24" customHeight="1">
      <c r="A66" s="282">
        <v>46</v>
      </c>
      <c r="B66" s="283">
        <v>9</v>
      </c>
      <c r="C66" s="284" t="s">
        <v>252</v>
      </c>
      <c r="D66" s="284" t="s">
        <v>253</v>
      </c>
      <c r="E66" s="284" t="s">
        <v>80</v>
      </c>
      <c r="F66" s="285">
        <v>14</v>
      </c>
      <c r="G66" s="286"/>
      <c r="H66" s="286">
        <f>F66*G66</f>
        <v>0</v>
      </c>
      <c r="I66" s="376">
        <v>21</v>
      </c>
    </row>
    <row r="67" spans="1:9" s="6" customFormat="1" ht="34.5" customHeight="1">
      <c r="A67" s="273">
        <v>47</v>
      </c>
      <c r="B67" s="274">
        <v>9</v>
      </c>
      <c r="C67" s="271" t="s">
        <v>114</v>
      </c>
      <c r="D67" s="271" t="s">
        <v>115</v>
      </c>
      <c r="E67" s="271" t="s">
        <v>254</v>
      </c>
      <c r="F67" s="275">
        <v>8</v>
      </c>
      <c r="G67" s="272"/>
      <c r="H67" s="272">
        <f t="shared" si="2"/>
        <v>0</v>
      </c>
      <c r="I67" s="376">
        <v>21</v>
      </c>
    </row>
    <row r="68" spans="1:9" s="6" customFormat="1" ht="34.5" customHeight="1">
      <c r="A68" s="273">
        <v>48</v>
      </c>
      <c r="B68" s="274">
        <v>9</v>
      </c>
      <c r="C68" s="271" t="s">
        <v>117</v>
      </c>
      <c r="D68" s="271" t="s">
        <v>118</v>
      </c>
      <c r="E68" s="271" t="s">
        <v>254</v>
      </c>
      <c r="F68" s="275">
        <v>6</v>
      </c>
      <c r="G68" s="272"/>
      <c r="H68" s="272">
        <f t="shared" si="2"/>
        <v>0</v>
      </c>
      <c r="I68" s="376">
        <v>21</v>
      </c>
    </row>
    <row r="69" spans="1:9" s="6" customFormat="1" ht="24" customHeight="1">
      <c r="A69" s="273">
        <v>49</v>
      </c>
      <c r="B69" s="274">
        <v>9</v>
      </c>
      <c r="C69" s="271" t="s">
        <v>176</v>
      </c>
      <c r="D69" s="271" t="s">
        <v>177</v>
      </c>
      <c r="E69" s="271" t="s">
        <v>116</v>
      </c>
      <c r="F69" s="275">
        <v>14</v>
      </c>
      <c r="G69" s="272"/>
      <c r="H69" s="272">
        <f t="shared" si="2"/>
        <v>0</v>
      </c>
      <c r="I69" s="376">
        <v>21</v>
      </c>
    </row>
    <row r="70" spans="1:9" s="6" customFormat="1" ht="13.5" customHeight="1" thickBot="1">
      <c r="A70" s="299">
        <v>50</v>
      </c>
      <c r="B70" s="300">
        <v>9</v>
      </c>
      <c r="C70" s="301" t="s">
        <v>121</v>
      </c>
      <c r="D70" s="301" t="s">
        <v>122</v>
      </c>
      <c r="E70" s="301" t="s">
        <v>35</v>
      </c>
      <c r="F70" s="302">
        <v>584.32</v>
      </c>
      <c r="G70" s="305"/>
      <c r="H70" s="305">
        <f>F70*G70</f>
        <v>0</v>
      </c>
      <c r="I70" s="379">
        <v>21</v>
      </c>
    </row>
    <row r="71" spans="1:9" s="6" customFormat="1" ht="14.25" customHeight="1" thickBot="1">
      <c r="A71" s="315"/>
      <c r="B71" s="315"/>
      <c r="C71" s="316" t="s">
        <v>123</v>
      </c>
      <c r="D71" s="316" t="s">
        <v>124</v>
      </c>
      <c r="E71" s="316"/>
      <c r="F71" s="317"/>
      <c r="G71" s="318"/>
      <c r="H71" s="318">
        <f>SUM(H72:H75)</f>
        <v>0</v>
      </c>
      <c r="I71" s="350"/>
    </row>
    <row r="72" spans="1:9" s="6" customFormat="1" ht="13.5" customHeight="1">
      <c r="A72" s="278">
        <v>51</v>
      </c>
      <c r="B72" s="279">
        <v>9</v>
      </c>
      <c r="C72" s="280" t="s">
        <v>125</v>
      </c>
      <c r="D72" s="280" t="s">
        <v>126</v>
      </c>
      <c r="E72" s="280" t="s">
        <v>35</v>
      </c>
      <c r="F72" s="281">
        <v>10</v>
      </c>
      <c r="G72" s="307"/>
      <c r="H72" s="307">
        <f>F72*G72</f>
        <v>0</v>
      </c>
      <c r="I72" s="378">
        <v>21</v>
      </c>
    </row>
    <row r="73" spans="1:9" s="6" customFormat="1" ht="13.5" customHeight="1">
      <c r="A73" s="273">
        <v>52</v>
      </c>
      <c r="B73" s="274">
        <v>9</v>
      </c>
      <c r="C73" s="271" t="s">
        <v>127</v>
      </c>
      <c r="D73" s="271" t="s">
        <v>231</v>
      </c>
      <c r="E73" s="271" t="s">
        <v>63</v>
      </c>
      <c r="F73" s="275">
        <v>1518.065</v>
      </c>
      <c r="G73" s="272"/>
      <c r="H73" s="272">
        <f>F73*G73</f>
        <v>0</v>
      </c>
      <c r="I73" s="376">
        <v>21</v>
      </c>
    </row>
    <row r="74" spans="1:9" s="6" customFormat="1" ht="13.5" customHeight="1">
      <c r="A74" s="273">
        <v>53</v>
      </c>
      <c r="B74" s="274">
        <v>9</v>
      </c>
      <c r="C74" s="271" t="s">
        <v>129</v>
      </c>
      <c r="D74" s="271" t="s">
        <v>232</v>
      </c>
      <c r="E74" s="271" t="s">
        <v>63</v>
      </c>
      <c r="F74" s="275">
        <v>13662.585</v>
      </c>
      <c r="G74" s="272"/>
      <c r="H74" s="272">
        <f>F74*G74</f>
        <v>0</v>
      </c>
      <c r="I74" s="376">
        <v>21</v>
      </c>
    </row>
    <row r="75" spans="1:9" s="6" customFormat="1" ht="24" customHeight="1" thickBot="1">
      <c r="A75" s="299">
        <v>54</v>
      </c>
      <c r="B75" s="300">
        <v>9</v>
      </c>
      <c r="C75" s="301" t="s">
        <v>233</v>
      </c>
      <c r="D75" s="301" t="s">
        <v>234</v>
      </c>
      <c r="E75" s="301" t="s">
        <v>63</v>
      </c>
      <c r="F75" s="302">
        <v>1518.065</v>
      </c>
      <c r="G75" s="305"/>
      <c r="H75" s="305">
        <f>F75*G75</f>
        <v>0</v>
      </c>
      <c r="I75" s="379">
        <v>21</v>
      </c>
    </row>
    <row r="76" spans="1:9" s="6" customFormat="1" ht="21" customHeight="1" thickBot="1">
      <c r="A76" s="315"/>
      <c r="B76" s="315"/>
      <c r="C76" s="316" t="s">
        <v>131</v>
      </c>
      <c r="D76" s="316" t="s">
        <v>132</v>
      </c>
      <c r="E76" s="316"/>
      <c r="F76" s="317"/>
      <c r="G76" s="318"/>
      <c r="H76" s="318">
        <f>SUM(H77)</f>
        <v>0</v>
      </c>
      <c r="I76" s="350"/>
    </row>
    <row r="77" spans="1:9" s="6" customFormat="1" ht="13.5" customHeight="1" thickBot="1">
      <c r="A77" s="336">
        <v>55</v>
      </c>
      <c r="B77" s="337">
        <v>9</v>
      </c>
      <c r="C77" s="338" t="s">
        <v>257</v>
      </c>
      <c r="D77" s="338" t="s">
        <v>258</v>
      </c>
      <c r="E77" s="338" t="s">
        <v>63</v>
      </c>
      <c r="F77" s="339">
        <v>2324.134</v>
      </c>
      <c r="G77" s="340"/>
      <c r="H77" s="340">
        <f>F77*G77</f>
        <v>0</v>
      </c>
      <c r="I77" s="380">
        <v>21</v>
      </c>
    </row>
    <row r="78" spans="1:9" s="6" customFormat="1" ht="13.5" customHeight="1">
      <c r="A78" s="315"/>
      <c r="B78" s="315"/>
      <c r="C78" s="316" t="s">
        <v>135</v>
      </c>
      <c r="D78" s="316" t="s">
        <v>136</v>
      </c>
      <c r="E78" s="316"/>
      <c r="F78" s="317"/>
      <c r="G78" s="318"/>
      <c r="H78" s="318">
        <f>H79</f>
        <v>0</v>
      </c>
      <c r="I78" s="350"/>
    </row>
    <row r="79" spans="1:9" s="6" customFormat="1" ht="14.25" customHeight="1" thickBot="1">
      <c r="A79" s="315"/>
      <c r="B79" s="315"/>
      <c r="C79" s="316" t="s">
        <v>137</v>
      </c>
      <c r="D79" s="316" t="s">
        <v>138</v>
      </c>
      <c r="E79" s="316"/>
      <c r="F79" s="317"/>
      <c r="G79" s="318"/>
      <c r="H79" s="318">
        <f>SUM(H80:H81)</f>
        <v>0</v>
      </c>
      <c r="I79" s="350"/>
    </row>
    <row r="80" spans="1:9" s="6" customFormat="1" ht="13.5" customHeight="1">
      <c r="A80" s="278">
        <v>56</v>
      </c>
      <c r="B80" s="279">
        <v>9</v>
      </c>
      <c r="C80" s="280" t="s">
        <v>139</v>
      </c>
      <c r="D80" s="280" t="s">
        <v>140</v>
      </c>
      <c r="E80" s="280" t="s">
        <v>74</v>
      </c>
      <c r="F80" s="281">
        <v>14</v>
      </c>
      <c r="G80" s="307"/>
      <c r="H80" s="307">
        <f>F80*G80</f>
        <v>0</v>
      </c>
      <c r="I80" s="378">
        <v>21</v>
      </c>
    </row>
    <row r="81" spans="1:9" s="6" customFormat="1" ht="13.5" customHeight="1" thickBot="1">
      <c r="A81" s="299">
        <v>57</v>
      </c>
      <c r="B81" s="300">
        <v>9</v>
      </c>
      <c r="C81" s="301" t="s">
        <v>141</v>
      </c>
      <c r="D81" s="301" t="s">
        <v>142</v>
      </c>
      <c r="E81" s="301" t="s">
        <v>35</v>
      </c>
      <c r="F81" s="302">
        <v>584.32</v>
      </c>
      <c r="G81" s="305"/>
      <c r="H81" s="305">
        <f>F81*G81</f>
        <v>0</v>
      </c>
      <c r="I81" s="379">
        <v>21</v>
      </c>
    </row>
    <row r="82" spans="1:9" s="6" customFormat="1" ht="21" customHeight="1">
      <c r="A82" s="342"/>
      <c r="B82" s="342"/>
      <c r="C82" s="343"/>
      <c r="D82" s="343" t="s">
        <v>143</v>
      </c>
      <c r="E82" s="343"/>
      <c r="F82" s="344"/>
      <c r="G82" s="345"/>
      <c r="H82" s="345">
        <f>H12+H78</f>
        <v>0</v>
      </c>
      <c r="I82" s="350"/>
    </row>
    <row r="83" spans="1:9" ht="12" customHeight="1">
      <c r="A83" s="346"/>
      <c r="B83" s="346"/>
      <c r="C83" s="347"/>
      <c r="D83" s="347"/>
      <c r="E83" s="347"/>
      <c r="F83" s="348"/>
      <c r="G83" s="349"/>
      <c r="H83" s="349"/>
      <c r="I83" s="350"/>
    </row>
    <row r="84" spans="1:9" ht="12" customHeight="1">
      <c r="A84" s="346"/>
      <c r="B84" s="346"/>
      <c r="C84" s="347"/>
      <c r="D84" s="347"/>
      <c r="E84" s="347"/>
      <c r="F84" s="348"/>
      <c r="G84" s="349"/>
      <c r="H84" s="349"/>
      <c r="I84" s="350"/>
    </row>
    <row r="85" spans="1:9" ht="12" customHeight="1">
      <c r="A85" s="346"/>
      <c r="B85" s="346"/>
      <c r="C85" s="347"/>
      <c r="D85" s="347"/>
      <c r="E85" s="347"/>
      <c r="F85" s="348"/>
      <c r="G85" s="349"/>
      <c r="H85" s="349"/>
      <c r="I85" s="372"/>
    </row>
    <row r="86" spans="1:9" ht="12" customHeight="1">
      <c r="A86" s="346"/>
      <c r="B86" s="346"/>
      <c r="C86" s="347"/>
      <c r="D86" s="347"/>
      <c r="E86" s="347"/>
      <c r="F86" s="348"/>
      <c r="G86" s="349"/>
      <c r="H86" s="349"/>
      <c r="I86" s="372"/>
    </row>
    <row r="87" spans="1:9" ht="12" customHeight="1">
      <c r="A87" s="346"/>
      <c r="B87" s="346"/>
      <c r="C87" s="347"/>
      <c r="D87" s="347"/>
      <c r="E87" s="347"/>
      <c r="F87" s="348"/>
      <c r="G87" s="349"/>
      <c r="H87" s="349"/>
      <c r="I87" s="372"/>
    </row>
    <row r="88" spans="1:9" ht="12" customHeight="1">
      <c r="A88" s="346"/>
      <c r="B88" s="346"/>
      <c r="C88" s="347"/>
      <c r="D88" s="347"/>
      <c r="E88" s="347"/>
      <c r="F88" s="348"/>
      <c r="G88" s="349"/>
      <c r="H88" s="349"/>
      <c r="I88" s="372"/>
    </row>
    <row r="89" spans="1:9" ht="12" customHeight="1">
      <c r="A89" s="346"/>
      <c r="B89" s="346"/>
      <c r="C89" s="347"/>
      <c r="D89" s="347"/>
      <c r="E89" s="347"/>
      <c r="F89" s="348"/>
      <c r="G89" s="349"/>
      <c r="H89" s="349"/>
      <c r="I89" s="372"/>
    </row>
    <row r="90" spans="1:9" ht="12" customHeight="1">
      <c r="A90" s="346"/>
      <c r="B90" s="346"/>
      <c r="C90" s="347"/>
      <c r="D90" s="347"/>
      <c r="E90" s="347"/>
      <c r="F90" s="348"/>
      <c r="G90" s="349"/>
      <c r="H90" s="349"/>
      <c r="I90" s="372"/>
    </row>
    <row r="91" spans="1:9" ht="12" customHeight="1">
      <c r="A91" s="346"/>
      <c r="B91" s="346"/>
      <c r="C91" s="347"/>
      <c r="D91" s="347"/>
      <c r="E91" s="347"/>
      <c r="F91" s="348"/>
      <c r="G91" s="349"/>
      <c r="H91" s="349"/>
      <c r="I91" s="372"/>
    </row>
    <row r="92" spans="1:9" ht="12" customHeight="1">
      <c r="A92" s="346"/>
      <c r="B92" s="346"/>
      <c r="C92" s="347"/>
      <c r="D92" s="347"/>
      <c r="E92" s="347"/>
      <c r="F92" s="348"/>
      <c r="G92" s="349"/>
      <c r="H92" s="349"/>
      <c r="I92" s="372"/>
    </row>
    <row r="93" spans="1:9" ht="12" customHeight="1">
      <c r="A93" s="346"/>
      <c r="B93" s="346"/>
      <c r="C93" s="347"/>
      <c r="D93" s="347"/>
      <c r="E93" s="347"/>
      <c r="F93" s="348"/>
      <c r="G93" s="349"/>
      <c r="H93" s="349"/>
      <c r="I93" s="372"/>
    </row>
    <row r="94" spans="1:9" ht="12" customHeight="1">
      <c r="A94" s="346"/>
      <c r="B94" s="346"/>
      <c r="C94" s="347"/>
      <c r="D94" s="347"/>
      <c r="E94" s="347"/>
      <c r="F94" s="348"/>
      <c r="G94" s="349"/>
      <c r="H94" s="349"/>
      <c r="I94" s="351"/>
    </row>
    <row r="95" spans="1:9" ht="12" customHeight="1">
      <c r="A95" s="346"/>
      <c r="B95" s="346"/>
      <c r="C95" s="347"/>
      <c r="D95" s="347"/>
      <c r="E95" s="347"/>
      <c r="F95" s="348"/>
      <c r="G95" s="349"/>
      <c r="H95" s="349"/>
      <c r="I95" s="351"/>
    </row>
    <row r="96" spans="1:9" ht="12" customHeight="1">
      <c r="A96" s="346"/>
      <c r="B96" s="346"/>
      <c r="C96" s="347"/>
      <c r="D96" s="347"/>
      <c r="E96" s="347"/>
      <c r="F96" s="348"/>
      <c r="G96" s="349"/>
      <c r="H96" s="349"/>
      <c r="I96" s="351"/>
    </row>
    <row r="97" spans="1:9" ht="12" customHeight="1">
      <c r="A97" s="346"/>
      <c r="B97" s="346"/>
      <c r="C97" s="347"/>
      <c r="D97" s="347"/>
      <c r="E97" s="347"/>
      <c r="F97" s="348"/>
      <c r="G97" s="349"/>
      <c r="H97" s="349"/>
      <c r="I97" s="351"/>
    </row>
    <row r="98" spans="1:9" ht="12" customHeight="1">
      <c r="A98" s="346"/>
      <c r="B98" s="346"/>
      <c r="C98" s="347"/>
      <c r="D98" s="347"/>
      <c r="E98" s="347"/>
      <c r="F98" s="348"/>
      <c r="G98" s="349"/>
      <c r="H98" s="349"/>
      <c r="I98" s="351"/>
    </row>
    <row r="99" spans="1:9" ht="12" customHeight="1">
      <c r="A99" s="346"/>
      <c r="B99" s="346"/>
      <c r="C99" s="347"/>
      <c r="D99" s="347"/>
      <c r="E99" s="347"/>
      <c r="F99" s="348"/>
      <c r="G99" s="349"/>
      <c r="H99" s="349"/>
      <c r="I99" s="351"/>
    </row>
    <row r="100" spans="1:9" ht="12" customHeight="1">
      <c r="A100" s="346"/>
      <c r="B100" s="346"/>
      <c r="C100" s="347"/>
      <c r="D100" s="347"/>
      <c r="E100" s="347"/>
      <c r="F100" s="348"/>
      <c r="G100" s="349"/>
      <c r="H100" s="349"/>
      <c r="I100" s="351"/>
    </row>
    <row r="101" spans="1:9" ht="12" customHeight="1">
      <c r="A101" s="346"/>
      <c r="B101" s="346"/>
      <c r="C101" s="347"/>
      <c r="D101" s="347"/>
      <c r="E101" s="347"/>
      <c r="F101" s="348"/>
      <c r="G101" s="349"/>
      <c r="H101" s="349"/>
      <c r="I101" s="351"/>
    </row>
    <row r="102" spans="1:9" ht="12" customHeight="1">
      <c r="A102" s="346"/>
      <c r="B102" s="346"/>
      <c r="C102" s="347"/>
      <c r="D102" s="347"/>
      <c r="E102" s="347"/>
      <c r="F102" s="348"/>
      <c r="G102" s="349"/>
      <c r="H102" s="349"/>
      <c r="I102" s="351"/>
    </row>
    <row r="103" spans="1:9" ht="12" customHeight="1">
      <c r="A103" s="346"/>
      <c r="B103" s="346"/>
      <c r="C103" s="347"/>
      <c r="D103" s="347"/>
      <c r="E103" s="347"/>
      <c r="F103" s="348"/>
      <c r="G103" s="349"/>
      <c r="H103" s="349"/>
      <c r="I103" s="351"/>
    </row>
    <row r="104" spans="1:9" ht="12" customHeight="1">
      <c r="A104" s="346"/>
      <c r="B104" s="346"/>
      <c r="C104" s="347"/>
      <c r="D104" s="347"/>
      <c r="E104" s="347"/>
      <c r="F104" s="348"/>
      <c r="G104" s="349"/>
      <c r="H104" s="349"/>
      <c r="I104" s="351"/>
    </row>
    <row r="105" spans="1:9" ht="12" customHeight="1">
      <c r="A105" s="346"/>
      <c r="B105" s="346"/>
      <c r="C105" s="347"/>
      <c r="D105" s="347"/>
      <c r="E105" s="347"/>
      <c r="F105" s="348"/>
      <c r="G105" s="349"/>
      <c r="H105" s="349"/>
      <c r="I105" s="351"/>
    </row>
    <row r="106" spans="1:9" ht="12" customHeight="1">
      <c r="A106" s="346"/>
      <c r="B106" s="346"/>
      <c r="C106" s="347"/>
      <c r="D106" s="347"/>
      <c r="E106" s="347"/>
      <c r="F106" s="348"/>
      <c r="G106" s="349"/>
      <c r="H106" s="349"/>
      <c r="I106" s="351"/>
    </row>
    <row r="107" spans="1:9" ht="12" customHeight="1">
      <c r="A107" s="346"/>
      <c r="B107" s="346"/>
      <c r="C107" s="347"/>
      <c r="D107" s="347"/>
      <c r="E107" s="347"/>
      <c r="F107" s="348"/>
      <c r="G107" s="349"/>
      <c r="H107" s="349"/>
      <c r="I107" s="351"/>
    </row>
    <row r="108" spans="1:9" ht="12" customHeight="1">
      <c r="A108" s="346"/>
      <c r="B108" s="346"/>
      <c r="C108" s="347"/>
      <c r="D108" s="347"/>
      <c r="E108" s="347"/>
      <c r="F108" s="348"/>
      <c r="G108" s="349"/>
      <c r="H108" s="349"/>
      <c r="I108" s="351"/>
    </row>
    <row r="109" spans="1:9" ht="12" customHeight="1">
      <c r="A109" s="346"/>
      <c r="B109" s="346"/>
      <c r="C109" s="347"/>
      <c r="D109" s="347"/>
      <c r="E109" s="347"/>
      <c r="F109" s="348"/>
      <c r="G109" s="349"/>
      <c r="H109" s="349"/>
      <c r="I109" s="351"/>
    </row>
    <row r="110" spans="1:9" ht="12" customHeight="1">
      <c r="A110" s="346"/>
      <c r="B110" s="346"/>
      <c r="C110" s="347"/>
      <c r="D110" s="347"/>
      <c r="E110" s="347"/>
      <c r="F110" s="348"/>
      <c r="G110" s="349"/>
      <c r="H110" s="349"/>
      <c r="I110" s="351"/>
    </row>
    <row r="111" spans="1:9" ht="12" customHeight="1">
      <c r="A111" s="346"/>
      <c r="B111" s="346"/>
      <c r="C111" s="347"/>
      <c r="D111" s="347"/>
      <c r="E111" s="347"/>
      <c r="F111" s="348"/>
      <c r="G111" s="349"/>
      <c r="H111" s="349"/>
      <c r="I111" s="351"/>
    </row>
    <row r="112" spans="1:9" ht="12" customHeight="1">
      <c r="A112" s="346"/>
      <c r="B112" s="346"/>
      <c r="C112" s="347"/>
      <c r="D112" s="347"/>
      <c r="E112" s="347"/>
      <c r="F112" s="348"/>
      <c r="G112" s="349"/>
      <c r="H112" s="349"/>
      <c r="I112" s="351"/>
    </row>
    <row r="113" spans="1:9" ht="12" customHeight="1">
      <c r="A113" s="346"/>
      <c r="B113" s="346"/>
      <c r="C113" s="347"/>
      <c r="D113" s="347"/>
      <c r="E113" s="347"/>
      <c r="F113" s="348"/>
      <c r="G113" s="349"/>
      <c r="H113" s="349"/>
      <c r="I113" s="351"/>
    </row>
    <row r="114" spans="1:9" ht="12" customHeight="1">
      <c r="A114" s="346"/>
      <c r="B114" s="346"/>
      <c r="C114" s="347"/>
      <c r="D114" s="347"/>
      <c r="E114" s="347"/>
      <c r="F114" s="348"/>
      <c r="G114" s="349"/>
      <c r="H114" s="349"/>
      <c r="I114" s="351"/>
    </row>
    <row r="115" spans="1:9" ht="12" customHeight="1">
      <c r="A115" s="346"/>
      <c r="B115" s="346"/>
      <c r="C115" s="347"/>
      <c r="D115" s="347"/>
      <c r="E115" s="347"/>
      <c r="F115" s="348"/>
      <c r="G115" s="349"/>
      <c r="H115" s="349"/>
      <c r="I115" s="351"/>
    </row>
    <row r="116" spans="1:9" ht="12" customHeight="1">
      <c r="A116" s="346"/>
      <c r="B116" s="346"/>
      <c r="C116" s="347"/>
      <c r="D116" s="347"/>
      <c r="E116" s="347"/>
      <c r="F116" s="348"/>
      <c r="G116" s="349"/>
      <c r="H116" s="349"/>
      <c r="I116" s="351"/>
    </row>
    <row r="117" spans="1:9" ht="12" customHeight="1">
      <c r="A117" s="346"/>
      <c r="B117" s="346"/>
      <c r="C117" s="347"/>
      <c r="D117" s="347"/>
      <c r="E117" s="347"/>
      <c r="F117" s="348"/>
      <c r="G117" s="349"/>
      <c r="H117" s="349"/>
      <c r="I117" s="351"/>
    </row>
    <row r="118" spans="1:9" ht="12" customHeight="1">
      <c r="A118" s="346"/>
      <c r="B118" s="346"/>
      <c r="C118" s="347"/>
      <c r="D118" s="347"/>
      <c r="E118" s="347"/>
      <c r="F118" s="348"/>
      <c r="G118" s="349"/>
      <c r="H118" s="349"/>
      <c r="I118" s="351"/>
    </row>
    <row r="119" spans="1:9" ht="12" customHeight="1">
      <c r="A119" s="346"/>
      <c r="B119" s="346"/>
      <c r="C119" s="347"/>
      <c r="D119" s="347"/>
      <c r="E119" s="347"/>
      <c r="F119" s="348"/>
      <c r="G119" s="349"/>
      <c r="H119" s="349"/>
      <c r="I119" s="351"/>
    </row>
    <row r="120" spans="1:9" ht="12" customHeight="1">
      <c r="A120" s="346"/>
      <c r="B120" s="346"/>
      <c r="C120" s="347"/>
      <c r="D120" s="347"/>
      <c r="E120" s="347"/>
      <c r="F120" s="348"/>
      <c r="G120" s="349"/>
      <c r="H120" s="349"/>
      <c r="I120" s="351"/>
    </row>
    <row r="121" spans="1:9" ht="12" customHeight="1">
      <c r="A121" s="346"/>
      <c r="B121" s="346"/>
      <c r="C121" s="347"/>
      <c r="D121" s="347"/>
      <c r="E121" s="347"/>
      <c r="F121" s="348"/>
      <c r="G121" s="349"/>
      <c r="H121" s="349"/>
      <c r="I121" s="351"/>
    </row>
    <row r="122" spans="1:9" ht="12" customHeight="1">
      <c r="A122" s="346"/>
      <c r="B122" s="346"/>
      <c r="C122" s="347"/>
      <c r="D122" s="347"/>
      <c r="E122" s="347"/>
      <c r="F122" s="348"/>
      <c r="G122" s="349"/>
      <c r="H122" s="349"/>
      <c r="I122" s="351"/>
    </row>
    <row r="123" spans="1:9" ht="12" customHeight="1">
      <c r="A123" s="346"/>
      <c r="B123" s="346"/>
      <c r="C123" s="347"/>
      <c r="D123" s="347"/>
      <c r="E123" s="347"/>
      <c r="F123" s="348"/>
      <c r="G123" s="349"/>
      <c r="H123" s="349"/>
      <c r="I123" s="351"/>
    </row>
    <row r="124" spans="1:9" ht="12" customHeight="1">
      <c r="A124" s="346"/>
      <c r="B124" s="346"/>
      <c r="C124" s="347"/>
      <c r="D124" s="347"/>
      <c r="E124" s="347"/>
      <c r="F124" s="348"/>
      <c r="G124" s="349"/>
      <c r="H124" s="349"/>
      <c r="I124" s="351"/>
    </row>
    <row r="125" spans="1:9" ht="12" customHeight="1">
      <c r="A125" s="346"/>
      <c r="B125" s="346"/>
      <c r="C125" s="347"/>
      <c r="D125" s="347"/>
      <c r="E125" s="347"/>
      <c r="F125" s="348"/>
      <c r="G125" s="349"/>
      <c r="H125" s="349"/>
      <c r="I125" s="351"/>
    </row>
    <row r="126" spans="1:9" ht="12" customHeight="1">
      <c r="A126" s="346"/>
      <c r="B126" s="346"/>
      <c r="C126" s="347"/>
      <c r="D126" s="347"/>
      <c r="E126" s="347"/>
      <c r="F126" s="348"/>
      <c r="G126" s="349"/>
      <c r="H126" s="349"/>
      <c r="I126" s="351"/>
    </row>
    <row r="127" spans="1:9" ht="12" customHeight="1">
      <c r="A127" s="346"/>
      <c r="B127" s="346"/>
      <c r="C127" s="347"/>
      <c r="D127" s="347"/>
      <c r="E127" s="347"/>
      <c r="F127" s="348"/>
      <c r="G127" s="349"/>
      <c r="H127" s="349"/>
      <c r="I127" s="351"/>
    </row>
    <row r="128" spans="1:9" ht="12" customHeight="1">
      <c r="A128" s="346"/>
      <c r="B128" s="346"/>
      <c r="C128" s="347"/>
      <c r="D128" s="347"/>
      <c r="E128" s="347"/>
      <c r="F128" s="348"/>
      <c r="G128" s="349"/>
      <c r="H128" s="349"/>
      <c r="I128" s="351"/>
    </row>
    <row r="129" spans="1:9" ht="12" customHeight="1">
      <c r="A129" s="346"/>
      <c r="B129" s="346"/>
      <c r="C129" s="347"/>
      <c r="D129" s="347"/>
      <c r="E129" s="347"/>
      <c r="F129" s="348"/>
      <c r="G129" s="349"/>
      <c r="H129" s="349"/>
      <c r="I129" s="351"/>
    </row>
    <row r="130" spans="1:9" ht="12" customHeight="1">
      <c r="A130" s="346"/>
      <c r="B130" s="346"/>
      <c r="C130" s="347"/>
      <c r="D130" s="347"/>
      <c r="E130" s="347"/>
      <c r="F130" s="348"/>
      <c r="G130" s="349"/>
      <c r="H130" s="349"/>
      <c r="I130" s="351"/>
    </row>
    <row r="131" spans="1:9" ht="12" customHeight="1">
      <c r="A131" s="346"/>
      <c r="B131" s="346"/>
      <c r="C131" s="347"/>
      <c r="D131" s="347"/>
      <c r="E131" s="347"/>
      <c r="F131" s="348"/>
      <c r="G131" s="349"/>
      <c r="H131" s="349"/>
      <c r="I131" s="351"/>
    </row>
    <row r="132" spans="1:9" ht="12" customHeight="1">
      <c r="A132" s="346"/>
      <c r="B132" s="346"/>
      <c r="C132" s="347"/>
      <c r="D132" s="347"/>
      <c r="E132" s="347"/>
      <c r="F132" s="348"/>
      <c r="G132" s="349"/>
      <c r="H132" s="349"/>
      <c r="I132" s="351"/>
    </row>
    <row r="133" spans="1:9" ht="12" customHeight="1">
      <c r="A133" s="346"/>
      <c r="B133" s="346"/>
      <c r="C133" s="347"/>
      <c r="D133" s="347"/>
      <c r="E133" s="347"/>
      <c r="F133" s="348"/>
      <c r="G133" s="349"/>
      <c r="H133" s="349"/>
      <c r="I133" s="351"/>
    </row>
    <row r="134" spans="1:9" ht="12" customHeight="1">
      <c r="A134" s="346"/>
      <c r="B134" s="346"/>
      <c r="C134" s="347"/>
      <c r="D134" s="347"/>
      <c r="E134" s="347"/>
      <c r="F134" s="348"/>
      <c r="G134" s="349"/>
      <c r="H134" s="349"/>
      <c r="I134" s="351"/>
    </row>
    <row r="135" spans="1:9" ht="12" customHeight="1">
      <c r="A135" s="346"/>
      <c r="B135" s="346"/>
      <c r="C135" s="347"/>
      <c r="D135" s="347"/>
      <c r="E135" s="347"/>
      <c r="F135" s="348"/>
      <c r="G135" s="349"/>
      <c r="H135" s="349"/>
      <c r="I135" s="351"/>
    </row>
    <row r="136" spans="1:9" ht="12" customHeight="1">
      <c r="A136" s="346"/>
      <c r="B136" s="346"/>
      <c r="C136" s="347"/>
      <c r="D136" s="347"/>
      <c r="E136" s="347"/>
      <c r="F136" s="348"/>
      <c r="G136" s="349"/>
      <c r="H136" s="349"/>
      <c r="I136" s="351"/>
    </row>
    <row r="137" spans="1:9" ht="12" customHeight="1">
      <c r="A137" s="346"/>
      <c r="B137" s="346"/>
      <c r="C137" s="347"/>
      <c r="D137" s="347"/>
      <c r="E137" s="347"/>
      <c r="F137" s="348"/>
      <c r="G137" s="349"/>
      <c r="H137" s="349"/>
      <c r="I137" s="351"/>
    </row>
    <row r="138" spans="1:9" ht="12" customHeight="1">
      <c r="A138" s="346"/>
      <c r="B138" s="346"/>
      <c r="C138" s="347"/>
      <c r="D138" s="347"/>
      <c r="E138" s="347"/>
      <c r="F138" s="348"/>
      <c r="G138" s="349"/>
      <c r="H138" s="349"/>
      <c r="I138" s="351"/>
    </row>
    <row r="139" spans="1:9" ht="12" customHeight="1">
      <c r="A139" s="346"/>
      <c r="B139" s="346"/>
      <c r="C139" s="347"/>
      <c r="D139" s="347"/>
      <c r="E139" s="347"/>
      <c r="F139" s="348"/>
      <c r="G139" s="349"/>
      <c r="H139" s="349"/>
      <c r="I139" s="351"/>
    </row>
    <row r="140" spans="1:9" ht="12" customHeight="1">
      <c r="A140" s="346"/>
      <c r="B140" s="346"/>
      <c r="C140" s="347"/>
      <c r="D140" s="347"/>
      <c r="E140" s="347"/>
      <c r="F140" s="348"/>
      <c r="G140" s="349"/>
      <c r="H140" s="349"/>
      <c r="I140" s="351"/>
    </row>
    <row r="141" spans="1:9" ht="12" customHeight="1">
      <c r="A141" s="346"/>
      <c r="B141" s="346"/>
      <c r="C141" s="347"/>
      <c r="D141" s="347"/>
      <c r="E141" s="347"/>
      <c r="F141" s="348"/>
      <c r="G141" s="349"/>
      <c r="H141" s="349"/>
      <c r="I141" s="351"/>
    </row>
    <row r="142" spans="1:9" ht="12" customHeight="1">
      <c r="A142" s="346"/>
      <c r="B142" s="346"/>
      <c r="C142" s="347"/>
      <c r="D142" s="347"/>
      <c r="E142" s="347"/>
      <c r="F142" s="348"/>
      <c r="G142" s="349"/>
      <c r="H142" s="349"/>
      <c r="I142" s="351"/>
    </row>
    <row r="143" spans="1:9" ht="12" customHeight="1">
      <c r="A143" s="346"/>
      <c r="B143" s="346"/>
      <c r="C143" s="347"/>
      <c r="D143" s="347"/>
      <c r="E143" s="347"/>
      <c r="F143" s="348"/>
      <c r="G143" s="349"/>
      <c r="H143" s="349"/>
      <c r="I143" s="351"/>
    </row>
    <row r="144" spans="1:9" ht="12" customHeight="1">
      <c r="A144" s="346"/>
      <c r="B144" s="346"/>
      <c r="C144" s="347"/>
      <c r="D144" s="347"/>
      <c r="E144" s="347"/>
      <c r="F144" s="348"/>
      <c r="G144" s="349"/>
      <c r="H144" s="349"/>
      <c r="I144" s="351"/>
    </row>
    <row r="145" spans="1:9" ht="12" customHeight="1">
      <c r="A145" s="346"/>
      <c r="B145" s="346"/>
      <c r="C145" s="347"/>
      <c r="D145" s="347"/>
      <c r="E145" s="347"/>
      <c r="F145" s="348"/>
      <c r="G145" s="349"/>
      <c r="H145" s="349"/>
      <c r="I145" s="351"/>
    </row>
    <row r="146" spans="1:9" ht="12" customHeight="1">
      <c r="A146" s="346"/>
      <c r="B146" s="346"/>
      <c r="C146" s="347"/>
      <c r="D146" s="347"/>
      <c r="E146" s="347"/>
      <c r="F146" s="348"/>
      <c r="G146" s="349"/>
      <c r="H146" s="349"/>
      <c r="I146" s="351"/>
    </row>
    <row r="147" spans="1:9" ht="12" customHeight="1">
      <c r="A147" s="346"/>
      <c r="B147" s="346"/>
      <c r="C147" s="347"/>
      <c r="D147" s="347"/>
      <c r="E147" s="347"/>
      <c r="F147" s="348"/>
      <c r="G147" s="349"/>
      <c r="H147" s="349"/>
      <c r="I147" s="351"/>
    </row>
    <row r="148" spans="1:9" ht="12" customHeight="1">
      <c r="A148" s="346"/>
      <c r="B148" s="346"/>
      <c r="C148" s="347"/>
      <c r="D148" s="347"/>
      <c r="E148" s="347"/>
      <c r="F148" s="348"/>
      <c r="G148" s="349"/>
      <c r="H148" s="349"/>
      <c r="I148" s="351"/>
    </row>
    <row r="149" spans="1:9" ht="12" customHeight="1">
      <c r="A149" s="346"/>
      <c r="B149" s="346"/>
      <c r="C149" s="347"/>
      <c r="D149" s="347"/>
      <c r="E149" s="347"/>
      <c r="F149" s="348"/>
      <c r="G149" s="349"/>
      <c r="H149" s="349"/>
      <c r="I149" s="351"/>
    </row>
    <row r="150" spans="1:9" ht="12" customHeight="1">
      <c r="A150" s="346"/>
      <c r="B150" s="346"/>
      <c r="C150" s="347"/>
      <c r="D150" s="347"/>
      <c r="E150" s="347"/>
      <c r="F150" s="348"/>
      <c r="G150" s="349"/>
      <c r="H150" s="349"/>
      <c r="I150" s="351"/>
    </row>
    <row r="151" spans="1:9" ht="12" customHeight="1">
      <c r="A151" s="346"/>
      <c r="B151" s="346"/>
      <c r="C151" s="347"/>
      <c r="D151" s="347"/>
      <c r="E151" s="347"/>
      <c r="F151" s="348"/>
      <c r="G151" s="349"/>
      <c r="H151" s="349"/>
      <c r="I151" s="351"/>
    </row>
    <row r="152" spans="1:9" ht="12" customHeight="1">
      <c r="A152" s="346"/>
      <c r="B152" s="346"/>
      <c r="C152" s="347"/>
      <c r="D152" s="347"/>
      <c r="E152" s="347"/>
      <c r="F152" s="348"/>
      <c r="G152" s="349"/>
      <c r="H152" s="349"/>
      <c r="I152" s="351"/>
    </row>
    <row r="153" spans="1:9" ht="12" customHeight="1">
      <c r="A153" s="346"/>
      <c r="B153" s="346"/>
      <c r="C153" s="347"/>
      <c r="D153" s="347"/>
      <c r="E153" s="347"/>
      <c r="F153" s="348"/>
      <c r="G153" s="349"/>
      <c r="H153" s="349"/>
      <c r="I153" s="351"/>
    </row>
    <row r="154" spans="1:9" ht="12" customHeight="1">
      <c r="A154" s="346"/>
      <c r="B154" s="346"/>
      <c r="C154" s="347"/>
      <c r="D154" s="347"/>
      <c r="E154" s="347"/>
      <c r="F154" s="348"/>
      <c r="G154" s="349"/>
      <c r="H154" s="349"/>
      <c r="I154" s="351"/>
    </row>
    <row r="155" spans="1:9" ht="12" customHeight="1">
      <c r="A155" s="346"/>
      <c r="B155" s="346"/>
      <c r="C155" s="347"/>
      <c r="D155" s="347"/>
      <c r="E155" s="347"/>
      <c r="F155" s="348"/>
      <c r="G155" s="349"/>
      <c r="H155" s="349"/>
      <c r="I155" s="351"/>
    </row>
    <row r="156" spans="1:9" ht="12" customHeight="1">
      <c r="A156" s="346"/>
      <c r="B156" s="346"/>
      <c r="C156" s="347"/>
      <c r="D156" s="347"/>
      <c r="E156" s="347"/>
      <c r="F156" s="348"/>
      <c r="G156" s="349"/>
      <c r="H156" s="349"/>
      <c r="I156" s="351"/>
    </row>
    <row r="157" spans="1:9" ht="12" customHeight="1">
      <c r="A157" s="346"/>
      <c r="B157" s="346"/>
      <c r="C157" s="347"/>
      <c r="D157" s="347"/>
      <c r="E157" s="347"/>
      <c r="F157" s="348"/>
      <c r="G157" s="349"/>
      <c r="H157" s="349"/>
      <c r="I157" s="351"/>
    </row>
    <row r="158" spans="1:9" ht="12" customHeight="1">
      <c r="A158" s="346"/>
      <c r="B158" s="346"/>
      <c r="C158" s="347"/>
      <c r="D158" s="347"/>
      <c r="E158" s="347"/>
      <c r="F158" s="348"/>
      <c r="G158" s="349"/>
      <c r="H158" s="349"/>
      <c r="I158" s="351"/>
    </row>
    <row r="159" spans="1:9" ht="12" customHeight="1">
      <c r="A159" s="346"/>
      <c r="B159" s="346"/>
      <c r="C159" s="347"/>
      <c r="D159" s="347"/>
      <c r="E159" s="347"/>
      <c r="F159" s="348"/>
      <c r="G159" s="349"/>
      <c r="H159" s="349"/>
      <c r="I159" s="351"/>
    </row>
    <row r="160" spans="1:9" ht="12" customHeight="1">
      <c r="A160" s="346"/>
      <c r="B160" s="346"/>
      <c r="C160" s="347"/>
      <c r="D160" s="347"/>
      <c r="E160" s="347"/>
      <c r="F160" s="348"/>
      <c r="G160" s="349"/>
      <c r="H160" s="349"/>
      <c r="I160" s="351"/>
    </row>
    <row r="161" spans="1:9" ht="12" customHeight="1">
      <c r="A161" s="346"/>
      <c r="B161" s="346"/>
      <c r="C161" s="347"/>
      <c r="D161" s="347"/>
      <c r="E161" s="347"/>
      <c r="F161" s="348"/>
      <c r="G161" s="349"/>
      <c r="H161" s="349"/>
      <c r="I161" s="351"/>
    </row>
    <row r="162" spans="1:9" ht="12" customHeight="1">
      <c r="A162" s="346"/>
      <c r="B162" s="346"/>
      <c r="C162" s="347"/>
      <c r="D162" s="347"/>
      <c r="E162" s="347"/>
      <c r="F162" s="348"/>
      <c r="G162" s="349"/>
      <c r="H162" s="349"/>
      <c r="I162" s="351"/>
    </row>
    <row r="163" spans="1:9" ht="12" customHeight="1">
      <c r="A163" s="346"/>
      <c r="B163" s="346"/>
      <c r="C163" s="347"/>
      <c r="D163" s="347"/>
      <c r="E163" s="347"/>
      <c r="F163" s="348"/>
      <c r="G163" s="349"/>
      <c r="H163" s="349"/>
      <c r="I163" s="351"/>
    </row>
    <row r="164" spans="1:9" ht="12" customHeight="1">
      <c r="A164" s="346"/>
      <c r="B164" s="346"/>
      <c r="C164" s="347"/>
      <c r="D164" s="347"/>
      <c r="E164" s="347"/>
      <c r="F164" s="348"/>
      <c r="G164" s="349"/>
      <c r="H164" s="349"/>
      <c r="I164" s="351"/>
    </row>
    <row r="165" spans="1:9" ht="12" customHeight="1">
      <c r="A165" s="346"/>
      <c r="B165" s="346"/>
      <c r="C165" s="347"/>
      <c r="D165" s="347"/>
      <c r="E165" s="347"/>
      <c r="F165" s="348"/>
      <c r="G165" s="349"/>
      <c r="H165" s="349"/>
      <c r="I165" s="351"/>
    </row>
    <row r="166" spans="1:9" ht="12" customHeight="1">
      <c r="A166" s="346"/>
      <c r="B166" s="346"/>
      <c r="C166" s="347"/>
      <c r="D166" s="347"/>
      <c r="E166" s="347"/>
      <c r="F166" s="348"/>
      <c r="G166" s="349"/>
      <c r="H166" s="349"/>
      <c r="I166" s="351"/>
    </row>
    <row r="167" spans="1:9" ht="12" customHeight="1">
      <c r="A167" s="346"/>
      <c r="B167" s="346"/>
      <c r="C167" s="347"/>
      <c r="D167" s="347"/>
      <c r="E167" s="347"/>
      <c r="F167" s="348"/>
      <c r="G167" s="349"/>
      <c r="H167" s="349"/>
      <c r="I167" s="351"/>
    </row>
    <row r="168" spans="1:9" ht="12" customHeight="1">
      <c r="A168" s="346"/>
      <c r="B168" s="346"/>
      <c r="C168" s="347"/>
      <c r="D168" s="347"/>
      <c r="E168" s="347"/>
      <c r="F168" s="348"/>
      <c r="G168" s="349"/>
      <c r="H168" s="349"/>
      <c r="I168" s="351"/>
    </row>
    <row r="169" spans="1:9" ht="12" customHeight="1">
      <c r="A169" s="346"/>
      <c r="B169" s="346"/>
      <c r="C169" s="347"/>
      <c r="D169" s="347"/>
      <c r="E169" s="347"/>
      <c r="F169" s="348"/>
      <c r="G169" s="349"/>
      <c r="H169" s="349"/>
      <c r="I169" s="351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r.3</oddFooter>
  </headerFooter>
  <rowBreaks count="1" manualBreakCount="1">
    <brk id="4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6"/>
  <sheetViews>
    <sheetView showGridLines="0" view="pageBreakPreview" zoomScaleSheetLayoutView="100" zoomScalePageLayoutView="0" workbookViewId="0" topLeftCell="A1">
      <selection activeCell="H13" sqref="H13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604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279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605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609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H13+H39+H43+H51+H59+H64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SUM(H14:H38)</f>
        <v>0</v>
      </c>
    </row>
    <row r="14" spans="1:10" s="6" customFormat="1" ht="24" customHeight="1">
      <c r="A14" s="278">
        <v>1</v>
      </c>
      <c r="B14" s="279">
        <v>10</v>
      </c>
      <c r="C14" s="280" t="s">
        <v>18</v>
      </c>
      <c r="D14" s="280" t="s">
        <v>147</v>
      </c>
      <c r="E14" s="280" t="s">
        <v>20</v>
      </c>
      <c r="F14" s="281">
        <v>29.4</v>
      </c>
      <c r="G14" s="307"/>
      <c r="H14" s="307">
        <f>F14*G14</f>
        <v>0</v>
      </c>
      <c r="I14" s="308">
        <v>21</v>
      </c>
      <c r="J14" s="309"/>
    </row>
    <row r="15" spans="1:10" s="6" customFormat="1" ht="24" customHeight="1">
      <c r="A15" s="273">
        <v>2</v>
      </c>
      <c r="B15" s="274">
        <v>10</v>
      </c>
      <c r="C15" s="271" t="s">
        <v>21</v>
      </c>
      <c r="D15" s="271" t="s">
        <v>22</v>
      </c>
      <c r="E15" s="271" t="s">
        <v>20</v>
      </c>
      <c r="F15" s="275">
        <v>29.4</v>
      </c>
      <c r="G15" s="272"/>
      <c r="H15" s="272">
        <f aca="true" t="shared" si="0" ref="H15:H29">F15*G15</f>
        <v>0</v>
      </c>
      <c r="I15" s="287">
        <v>21</v>
      </c>
      <c r="J15" s="309"/>
    </row>
    <row r="16" spans="1:10" s="6" customFormat="1" ht="13.5" customHeight="1">
      <c r="A16" s="273">
        <v>3</v>
      </c>
      <c r="B16" s="274">
        <v>10</v>
      </c>
      <c r="C16" s="271" t="s">
        <v>23</v>
      </c>
      <c r="D16" s="271" t="s">
        <v>181</v>
      </c>
      <c r="E16" s="271" t="s">
        <v>20</v>
      </c>
      <c r="F16" s="275">
        <v>29.4</v>
      </c>
      <c r="G16" s="272"/>
      <c r="H16" s="272">
        <f t="shared" si="0"/>
        <v>0</v>
      </c>
      <c r="I16" s="287">
        <v>21</v>
      </c>
      <c r="J16" s="309"/>
    </row>
    <row r="17" spans="1:10" s="6" customFormat="1" ht="24" customHeight="1">
      <c r="A17" s="273">
        <v>4</v>
      </c>
      <c r="B17" s="274">
        <v>10</v>
      </c>
      <c r="C17" s="271" t="s">
        <v>25</v>
      </c>
      <c r="D17" s="271" t="s">
        <v>26</v>
      </c>
      <c r="E17" s="271" t="s">
        <v>20</v>
      </c>
      <c r="F17" s="275">
        <v>41.16</v>
      </c>
      <c r="G17" s="272"/>
      <c r="H17" s="272">
        <f t="shared" si="0"/>
        <v>0</v>
      </c>
      <c r="I17" s="287">
        <v>21</v>
      </c>
      <c r="J17" s="309"/>
    </row>
    <row r="18" spans="1:10" s="6" customFormat="1" ht="24" customHeight="1">
      <c r="A18" s="273">
        <v>5</v>
      </c>
      <c r="B18" s="274">
        <v>10</v>
      </c>
      <c r="C18" s="271" t="s">
        <v>45</v>
      </c>
      <c r="D18" s="271" t="s">
        <v>46</v>
      </c>
      <c r="E18" s="271" t="s">
        <v>40</v>
      </c>
      <c r="F18" s="275">
        <v>227.21</v>
      </c>
      <c r="G18" s="272"/>
      <c r="H18" s="272">
        <f t="shared" si="0"/>
        <v>0</v>
      </c>
      <c r="I18" s="287">
        <v>21</v>
      </c>
      <c r="J18" s="309"/>
    </row>
    <row r="19" spans="1:10" s="6" customFormat="1" ht="13.5" customHeight="1">
      <c r="A19" s="273">
        <v>6</v>
      </c>
      <c r="B19" s="274">
        <v>10</v>
      </c>
      <c r="C19" s="271" t="s">
        <v>47</v>
      </c>
      <c r="D19" s="271" t="s">
        <v>185</v>
      </c>
      <c r="E19" s="271" t="s">
        <v>40</v>
      </c>
      <c r="F19" s="275">
        <v>113.605</v>
      </c>
      <c r="G19" s="272"/>
      <c r="H19" s="272">
        <f t="shared" si="0"/>
        <v>0</v>
      </c>
      <c r="I19" s="287">
        <v>21</v>
      </c>
      <c r="J19" s="309"/>
    </row>
    <row r="20" spans="1:10" s="6" customFormat="1" ht="13.5" customHeight="1">
      <c r="A20" s="273">
        <v>7</v>
      </c>
      <c r="B20" s="274">
        <v>10</v>
      </c>
      <c r="C20" s="271" t="s">
        <v>186</v>
      </c>
      <c r="D20" s="271" t="s">
        <v>187</v>
      </c>
      <c r="E20" s="271" t="s">
        <v>20</v>
      </c>
      <c r="F20" s="275">
        <v>527.76</v>
      </c>
      <c r="G20" s="272"/>
      <c r="H20" s="272">
        <f t="shared" si="0"/>
        <v>0</v>
      </c>
      <c r="I20" s="287">
        <v>21</v>
      </c>
      <c r="J20" s="309"/>
    </row>
    <row r="21" spans="1:10" s="6" customFormat="1" ht="13.5" customHeight="1">
      <c r="A21" s="273">
        <v>8</v>
      </c>
      <c r="B21" s="274">
        <v>10</v>
      </c>
      <c r="C21" s="271" t="s">
        <v>188</v>
      </c>
      <c r="D21" s="271" t="s">
        <v>189</v>
      </c>
      <c r="E21" s="271" t="s">
        <v>20</v>
      </c>
      <c r="F21" s="275">
        <v>527.76</v>
      </c>
      <c r="G21" s="272"/>
      <c r="H21" s="272">
        <f t="shared" si="0"/>
        <v>0</v>
      </c>
      <c r="I21" s="287">
        <v>21</v>
      </c>
      <c r="J21" s="309"/>
    </row>
    <row r="22" spans="1:10" s="6" customFormat="1" ht="13.5" customHeight="1">
      <c r="A22" s="295">
        <v>9</v>
      </c>
      <c r="B22" s="274">
        <v>10</v>
      </c>
      <c r="C22" s="271" t="s">
        <v>53</v>
      </c>
      <c r="D22" s="271" t="s">
        <v>190</v>
      </c>
      <c r="E22" s="271" t="s">
        <v>40</v>
      </c>
      <c r="F22" s="275">
        <v>227.21</v>
      </c>
      <c r="G22" s="272"/>
      <c r="H22" s="272">
        <f t="shared" si="0"/>
        <v>0</v>
      </c>
      <c r="I22" s="287">
        <v>21</v>
      </c>
      <c r="J22" s="309"/>
    </row>
    <row r="23" spans="1:10" s="6" customFormat="1" ht="13.5" customHeight="1">
      <c r="A23" s="381" t="s">
        <v>680</v>
      </c>
      <c r="B23" s="274">
        <v>10</v>
      </c>
      <c r="C23" s="271">
        <v>165501102</v>
      </c>
      <c r="D23" s="271" t="s">
        <v>681</v>
      </c>
      <c r="E23" s="271" t="s">
        <v>40</v>
      </c>
      <c r="F23" s="275">
        <v>342.192</v>
      </c>
      <c r="G23" s="272"/>
      <c r="H23" s="272">
        <f t="shared" si="0"/>
        <v>0</v>
      </c>
      <c r="I23" s="287">
        <v>21</v>
      </c>
      <c r="J23" s="309"/>
    </row>
    <row r="24" spans="1:10" s="6" customFormat="1" ht="24" customHeight="1">
      <c r="A24" s="273">
        <v>10</v>
      </c>
      <c r="B24" s="274">
        <v>10</v>
      </c>
      <c r="C24" s="271" t="s">
        <v>55</v>
      </c>
      <c r="D24" s="271" t="s">
        <v>56</v>
      </c>
      <c r="E24" s="271" t="s">
        <v>40</v>
      </c>
      <c r="F24" s="275">
        <v>71.108</v>
      </c>
      <c r="G24" s="272"/>
      <c r="H24" s="272">
        <f t="shared" si="0"/>
        <v>0</v>
      </c>
      <c r="I24" s="287">
        <v>21</v>
      </c>
      <c r="J24" s="309"/>
    </row>
    <row r="25" spans="1:10" s="6" customFormat="1" ht="24" customHeight="1">
      <c r="A25" s="381" t="s">
        <v>683</v>
      </c>
      <c r="B25" s="274">
        <v>10</v>
      </c>
      <c r="C25" s="271">
        <v>167101102</v>
      </c>
      <c r="D25" s="271" t="s">
        <v>682</v>
      </c>
      <c r="E25" s="271" t="s">
        <v>40</v>
      </c>
      <c r="F25" s="275">
        <v>171.096</v>
      </c>
      <c r="G25" s="272"/>
      <c r="H25" s="272">
        <f t="shared" si="0"/>
        <v>0</v>
      </c>
      <c r="I25" s="287">
        <v>21</v>
      </c>
      <c r="J25" s="309"/>
    </row>
    <row r="26" spans="1:10" s="6" customFormat="1" ht="13.5" customHeight="1">
      <c r="A26" s="273">
        <v>11</v>
      </c>
      <c r="B26" s="274">
        <v>10</v>
      </c>
      <c r="C26" s="271" t="s">
        <v>57</v>
      </c>
      <c r="D26" s="271" t="s">
        <v>58</v>
      </c>
      <c r="E26" s="271" t="s">
        <v>40</v>
      </c>
      <c r="F26" s="275">
        <v>71.108</v>
      </c>
      <c r="G26" s="272"/>
      <c r="H26" s="272">
        <f t="shared" si="0"/>
        <v>0</v>
      </c>
      <c r="I26" s="287">
        <v>21</v>
      </c>
      <c r="J26" s="309"/>
    </row>
    <row r="27" spans="1:10" s="6" customFormat="1" ht="13.5" customHeight="1">
      <c r="A27" s="273">
        <v>12</v>
      </c>
      <c r="B27" s="274">
        <v>10</v>
      </c>
      <c r="C27" s="271" t="s">
        <v>59</v>
      </c>
      <c r="D27" s="271" t="s">
        <v>195</v>
      </c>
      <c r="E27" s="271" t="s">
        <v>40</v>
      </c>
      <c r="F27" s="275">
        <v>36.75</v>
      </c>
      <c r="G27" s="272"/>
      <c r="H27" s="272">
        <f t="shared" si="0"/>
        <v>0</v>
      </c>
      <c r="I27" s="287">
        <v>21</v>
      </c>
      <c r="J27" s="309"/>
    </row>
    <row r="28" spans="1:10" s="6" customFormat="1" ht="13.5" customHeight="1">
      <c r="A28" s="282">
        <v>13</v>
      </c>
      <c r="B28" s="283">
        <v>10</v>
      </c>
      <c r="C28" s="284" t="s">
        <v>61</v>
      </c>
      <c r="D28" s="284" t="s">
        <v>62</v>
      </c>
      <c r="E28" s="284" t="s">
        <v>63</v>
      </c>
      <c r="F28" s="285">
        <v>51.45</v>
      </c>
      <c r="G28" s="286"/>
      <c r="H28" s="286">
        <f>F28*G28</f>
        <v>0</v>
      </c>
      <c r="I28" s="287">
        <v>21</v>
      </c>
      <c r="J28" s="309"/>
    </row>
    <row r="29" spans="1:10" s="6" customFormat="1" ht="13.5" customHeight="1">
      <c r="A29" s="381" t="s">
        <v>684</v>
      </c>
      <c r="B29" s="382">
        <v>10</v>
      </c>
      <c r="C29" s="271" t="s">
        <v>59</v>
      </c>
      <c r="D29" s="271" t="s">
        <v>195</v>
      </c>
      <c r="E29" s="271" t="s">
        <v>40</v>
      </c>
      <c r="F29" s="275">
        <v>118.356</v>
      </c>
      <c r="G29" s="286"/>
      <c r="H29" s="272">
        <f t="shared" si="0"/>
        <v>0</v>
      </c>
      <c r="I29" s="287">
        <v>21</v>
      </c>
      <c r="J29" s="309"/>
    </row>
    <row r="30" spans="1:10" s="6" customFormat="1" ht="13.5" customHeight="1">
      <c r="A30" s="273">
        <v>14</v>
      </c>
      <c r="B30" s="274">
        <v>10</v>
      </c>
      <c r="C30" s="271" t="s">
        <v>64</v>
      </c>
      <c r="D30" s="271" t="s">
        <v>196</v>
      </c>
      <c r="E30" s="271" t="s">
        <v>40</v>
      </c>
      <c r="F30" s="275">
        <v>13.23</v>
      </c>
      <c r="G30" s="272"/>
      <c r="H30" s="272">
        <f aca="true" t="shared" si="1" ref="H30:H38">F30*G30</f>
        <v>0</v>
      </c>
      <c r="I30" s="287">
        <v>21</v>
      </c>
      <c r="J30" s="309"/>
    </row>
    <row r="31" spans="1:10" s="6" customFormat="1" ht="13.5" customHeight="1">
      <c r="A31" s="282">
        <v>15</v>
      </c>
      <c r="B31" s="283">
        <v>10</v>
      </c>
      <c r="C31" s="284" t="s">
        <v>66</v>
      </c>
      <c r="D31" s="284" t="s">
        <v>67</v>
      </c>
      <c r="E31" s="284" t="s">
        <v>63</v>
      </c>
      <c r="F31" s="285">
        <v>25.335</v>
      </c>
      <c r="G31" s="286"/>
      <c r="H31" s="286">
        <f t="shared" si="1"/>
        <v>0</v>
      </c>
      <c r="I31" s="287">
        <v>21</v>
      </c>
      <c r="J31" s="309"/>
    </row>
    <row r="32" spans="1:10" s="6" customFormat="1" ht="13.5" customHeight="1">
      <c r="A32" s="381" t="s">
        <v>674</v>
      </c>
      <c r="B32" s="274">
        <v>10</v>
      </c>
      <c r="C32" s="271" t="s">
        <v>64</v>
      </c>
      <c r="D32" s="271" t="s">
        <v>196</v>
      </c>
      <c r="E32" s="271" t="s">
        <v>40</v>
      </c>
      <c r="F32" s="275">
        <v>52.74</v>
      </c>
      <c r="G32" s="286"/>
      <c r="H32" s="272">
        <f t="shared" si="1"/>
        <v>0</v>
      </c>
      <c r="I32" s="287">
        <v>21</v>
      </c>
      <c r="J32" s="309"/>
    </row>
    <row r="33" spans="1:10" s="6" customFormat="1" ht="13.5" customHeight="1">
      <c r="A33" s="381" t="s">
        <v>675</v>
      </c>
      <c r="B33" s="382">
        <v>10</v>
      </c>
      <c r="C33" s="271">
        <v>175101109</v>
      </c>
      <c r="D33" s="271" t="s">
        <v>688</v>
      </c>
      <c r="E33" s="271" t="s">
        <v>40</v>
      </c>
      <c r="F33" s="275">
        <v>52.74</v>
      </c>
      <c r="G33" s="286"/>
      <c r="H33" s="272">
        <f t="shared" si="1"/>
        <v>0</v>
      </c>
      <c r="I33" s="287">
        <v>21</v>
      </c>
      <c r="J33" s="309"/>
    </row>
    <row r="34" spans="1:10" s="6" customFormat="1" ht="13.5" customHeight="1">
      <c r="A34" s="381" t="s">
        <v>685</v>
      </c>
      <c r="B34" s="382">
        <v>10</v>
      </c>
      <c r="C34" s="271" t="s">
        <v>152</v>
      </c>
      <c r="D34" s="271" t="s">
        <v>199</v>
      </c>
      <c r="E34" s="271" t="s">
        <v>20</v>
      </c>
      <c r="F34" s="275">
        <v>140.64</v>
      </c>
      <c r="G34" s="286"/>
      <c r="H34" s="272">
        <f t="shared" si="1"/>
        <v>0</v>
      </c>
      <c r="I34" s="287">
        <v>21</v>
      </c>
      <c r="J34" s="309"/>
    </row>
    <row r="35" spans="1:10" s="6" customFormat="1" ht="13.5" customHeight="1">
      <c r="A35" s="381" t="s">
        <v>686</v>
      </c>
      <c r="B35" s="382">
        <v>10</v>
      </c>
      <c r="C35" s="271" t="s">
        <v>154</v>
      </c>
      <c r="D35" s="271" t="s">
        <v>155</v>
      </c>
      <c r="E35" s="271" t="s">
        <v>20</v>
      </c>
      <c r="F35" s="275">
        <v>140.64</v>
      </c>
      <c r="G35" s="286"/>
      <c r="H35" s="272">
        <f t="shared" si="1"/>
        <v>0</v>
      </c>
      <c r="I35" s="287">
        <v>21</v>
      </c>
      <c r="J35" s="309"/>
    </row>
    <row r="36" spans="1:10" s="6" customFormat="1" ht="13.5" customHeight="1">
      <c r="A36" s="381" t="s">
        <v>687</v>
      </c>
      <c r="B36" s="382">
        <v>10</v>
      </c>
      <c r="C36" s="284" t="s">
        <v>200</v>
      </c>
      <c r="D36" s="284" t="s">
        <v>201</v>
      </c>
      <c r="E36" s="284" t="s">
        <v>158</v>
      </c>
      <c r="F36" s="285">
        <v>5.71</v>
      </c>
      <c r="G36" s="286"/>
      <c r="H36" s="272">
        <f t="shared" si="1"/>
        <v>0</v>
      </c>
      <c r="I36" s="287">
        <v>21</v>
      </c>
      <c r="J36" s="309"/>
    </row>
    <row r="37" spans="1:10" s="6" customFormat="1" ht="24" customHeight="1">
      <c r="A37" s="273">
        <v>16</v>
      </c>
      <c r="B37" s="274">
        <v>10</v>
      </c>
      <c r="C37" s="271" t="s">
        <v>68</v>
      </c>
      <c r="D37" s="271" t="s">
        <v>202</v>
      </c>
      <c r="E37" s="271" t="s">
        <v>63</v>
      </c>
      <c r="F37" s="275">
        <v>50.456</v>
      </c>
      <c r="G37" s="272"/>
      <c r="H37" s="272">
        <f t="shared" si="1"/>
        <v>0</v>
      </c>
      <c r="I37" s="287">
        <v>21</v>
      </c>
      <c r="J37" s="309"/>
    </row>
    <row r="38" spans="1:10" s="6" customFormat="1" ht="24" customHeight="1" thickBot="1">
      <c r="A38" s="299">
        <v>17</v>
      </c>
      <c r="B38" s="300">
        <v>10</v>
      </c>
      <c r="C38" s="301" t="s">
        <v>70</v>
      </c>
      <c r="D38" s="301" t="s">
        <v>71</v>
      </c>
      <c r="E38" s="301" t="s">
        <v>40</v>
      </c>
      <c r="F38" s="302">
        <v>71.108</v>
      </c>
      <c r="G38" s="305"/>
      <c r="H38" s="305">
        <f t="shared" si="1"/>
        <v>0</v>
      </c>
      <c r="I38" s="306">
        <v>21</v>
      </c>
      <c r="J38" s="309"/>
    </row>
    <row r="39" spans="1:10" s="6" customFormat="1" ht="21" customHeight="1" thickBot="1">
      <c r="A39" s="315"/>
      <c r="B39" s="315"/>
      <c r="C39" s="316" t="s">
        <v>12</v>
      </c>
      <c r="D39" s="316" t="s">
        <v>81</v>
      </c>
      <c r="E39" s="316"/>
      <c r="F39" s="317"/>
      <c r="G39" s="318"/>
      <c r="H39" s="318">
        <f>SUM(H40:H42)</f>
        <v>0</v>
      </c>
      <c r="I39" s="319"/>
      <c r="J39" s="309"/>
    </row>
    <row r="40" spans="1:10" s="6" customFormat="1" ht="21" customHeight="1">
      <c r="A40" s="371" t="s">
        <v>679</v>
      </c>
      <c r="B40" s="383">
        <v>10</v>
      </c>
      <c r="C40" s="280" t="s">
        <v>203</v>
      </c>
      <c r="D40" s="280" t="s">
        <v>204</v>
      </c>
      <c r="E40" s="280" t="s">
        <v>40</v>
      </c>
      <c r="F40" s="281">
        <v>11.72</v>
      </c>
      <c r="G40" s="375"/>
      <c r="H40" s="307">
        <f>F40*G40</f>
        <v>0</v>
      </c>
      <c r="I40" s="308">
        <v>21</v>
      </c>
      <c r="J40" s="309"/>
    </row>
    <row r="41" spans="1:10" s="6" customFormat="1" ht="24" customHeight="1">
      <c r="A41" s="273">
        <v>18</v>
      </c>
      <c r="B41" s="384">
        <v>10</v>
      </c>
      <c r="C41" s="271" t="s">
        <v>205</v>
      </c>
      <c r="D41" s="271" t="s">
        <v>206</v>
      </c>
      <c r="E41" s="271" t="s">
        <v>40</v>
      </c>
      <c r="F41" s="275">
        <v>2.94</v>
      </c>
      <c r="G41" s="272"/>
      <c r="H41" s="272">
        <f>F41*G41</f>
        <v>0</v>
      </c>
      <c r="I41" s="287">
        <v>21</v>
      </c>
      <c r="J41" s="309"/>
    </row>
    <row r="42" spans="1:10" s="6" customFormat="1" ht="13.5" customHeight="1" thickBot="1">
      <c r="A42" s="299">
        <v>19</v>
      </c>
      <c r="B42" s="373">
        <v>10</v>
      </c>
      <c r="C42" s="301" t="s">
        <v>246</v>
      </c>
      <c r="D42" s="301" t="s">
        <v>247</v>
      </c>
      <c r="E42" s="301" t="s">
        <v>40</v>
      </c>
      <c r="F42" s="302">
        <v>1.764</v>
      </c>
      <c r="G42" s="305"/>
      <c r="H42" s="305">
        <f>F42*G42</f>
        <v>0</v>
      </c>
      <c r="I42" s="306">
        <v>21</v>
      </c>
      <c r="J42" s="309"/>
    </row>
    <row r="43" spans="1:10" s="6" customFormat="1" ht="21" customHeight="1" thickBot="1">
      <c r="A43" s="315"/>
      <c r="B43" s="315"/>
      <c r="C43" s="316" t="s">
        <v>13</v>
      </c>
      <c r="D43" s="316" t="s">
        <v>85</v>
      </c>
      <c r="E43" s="316"/>
      <c r="F43" s="317"/>
      <c r="G43" s="318"/>
      <c r="H43" s="318">
        <f>SUM(H44:H50)</f>
        <v>0</v>
      </c>
      <c r="I43" s="319"/>
      <c r="J43" s="309"/>
    </row>
    <row r="44" spans="1:10" s="6" customFormat="1" ht="13.5" customHeight="1">
      <c r="A44" s="278">
        <v>20</v>
      </c>
      <c r="B44" s="279">
        <v>10</v>
      </c>
      <c r="C44" s="280" t="s">
        <v>159</v>
      </c>
      <c r="D44" s="280" t="s">
        <v>160</v>
      </c>
      <c r="E44" s="280" t="s">
        <v>20</v>
      </c>
      <c r="F44" s="281">
        <v>29.4</v>
      </c>
      <c r="G44" s="307"/>
      <c r="H44" s="307">
        <f aca="true" t="shared" si="2" ref="H44:H50">F44*G44</f>
        <v>0</v>
      </c>
      <c r="I44" s="308">
        <v>21</v>
      </c>
      <c r="J44" s="309"/>
    </row>
    <row r="45" spans="1:10" s="6" customFormat="1" ht="24" customHeight="1">
      <c r="A45" s="273">
        <v>21</v>
      </c>
      <c r="B45" s="274">
        <v>10</v>
      </c>
      <c r="C45" s="271" t="s">
        <v>86</v>
      </c>
      <c r="D45" s="271" t="s">
        <v>87</v>
      </c>
      <c r="E45" s="271" t="s">
        <v>20</v>
      </c>
      <c r="F45" s="275">
        <v>29.4</v>
      </c>
      <c r="G45" s="272"/>
      <c r="H45" s="272">
        <f t="shared" si="2"/>
        <v>0</v>
      </c>
      <c r="I45" s="287">
        <v>21</v>
      </c>
      <c r="J45" s="309"/>
    </row>
    <row r="46" spans="1:10" s="6" customFormat="1" ht="24" customHeight="1">
      <c r="A46" s="273">
        <v>22</v>
      </c>
      <c r="B46" s="274">
        <v>10</v>
      </c>
      <c r="C46" s="271" t="s">
        <v>88</v>
      </c>
      <c r="D46" s="271" t="s">
        <v>89</v>
      </c>
      <c r="E46" s="271" t="s">
        <v>20</v>
      </c>
      <c r="F46" s="275">
        <v>29.4</v>
      </c>
      <c r="G46" s="272"/>
      <c r="H46" s="272">
        <f t="shared" si="2"/>
        <v>0</v>
      </c>
      <c r="I46" s="287">
        <v>21</v>
      </c>
      <c r="J46" s="309"/>
    </row>
    <row r="47" spans="1:10" s="6" customFormat="1" ht="24" customHeight="1">
      <c r="A47" s="295">
        <v>23</v>
      </c>
      <c r="B47" s="296">
        <v>10</v>
      </c>
      <c r="C47" s="297" t="s">
        <v>161</v>
      </c>
      <c r="D47" s="297" t="s">
        <v>162</v>
      </c>
      <c r="E47" s="297" t="s">
        <v>20</v>
      </c>
      <c r="F47" s="298">
        <v>29.4</v>
      </c>
      <c r="G47" s="328"/>
      <c r="H47" s="328">
        <f t="shared" si="2"/>
        <v>0</v>
      </c>
      <c r="I47" s="329">
        <v>21</v>
      </c>
      <c r="J47" s="309"/>
    </row>
    <row r="48" spans="1:10" s="6" customFormat="1" ht="24" customHeight="1">
      <c r="A48" s="353" t="s">
        <v>621</v>
      </c>
      <c r="B48" s="274">
        <v>10</v>
      </c>
      <c r="C48" s="271" t="s">
        <v>207</v>
      </c>
      <c r="D48" s="271" t="s">
        <v>208</v>
      </c>
      <c r="E48" s="271" t="s">
        <v>20</v>
      </c>
      <c r="F48" s="298">
        <v>41.16</v>
      </c>
      <c r="G48" s="328"/>
      <c r="H48" s="328">
        <f t="shared" si="2"/>
        <v>0</v>
      </c>
      <c r="I48" s="329">
        <v>21</v>
      </c>
      <c r="J48" s="309"/>
    </row>
    <row r="49" spans="1:10" s="6" customFormat="1" ht="13.5" customHeight="1">
      <c r="A49" s="353" t="s">
        <v>622</v>
      </c>
      <c r="B49" s="354">
        <v>10</v>
      </c>
      <c r="C49" s="355">
        <v>573211111</v>
      </c>
      <c r="D49" s="355" t="s">
        <v>616</v>
      </c>
      <c r="E49" s="355" t="s">
        <v>20</v>
      </c>
      <c r="F49" s="294">
        <v>99.96</v>
      </c>
      <c r="G49" s="294"/>
      <c r="H49" s="328">
        <f t="shared" si="2"/>
        <v>0</v>
      </c>
      <c r="I49" s="287">
        <v>21</v>
      </c>
      <c r="J49" s="309"/>
    </row>
    <row r="50" spans="1:10" s="6" customFormat="1" ht="13.5" customHeight="1" thickBot="1">
      <c r="A50" s="357" t="s">
        <v>665</v>
      </c>
      <c r="B50" s="334">
        <v>10</v>
      </c>
      <c r="C50" s="335">
        <v>573191111</v>
      </c>
      <c r="D50" s="335" t="s">
        <v>618</v>
      </c>
      <c r="E50" s="335" t="s">
        <v>20</v>
      </c>
      <c r="F50" s="291">
        <v>29.4</v>
      </c>
      <c r="G50" s="291"/>
      <c r="H50" s="305">
        <f t="shared" si="2"/>
        <v>0</v>
      </c>
      <c r="I50" s="293">
        <v>21</v>
      </c>
      <c r="J50" s="309"/>
    </row>
    <row r="51" spans="1:10" s="6" customFormat="1" ht="21" customHeight="1" thickBot="1">
      <c r="A51" s="315"/>
      <c r="B51" s="315"/>
      <c r="C51" s="316" t="s">
        <v>14</v>
      </c>
      <c r="D51" s="316" t="s">
        <v>96</v>
      </c>
      <c r="E51" s="316"/>
      <c r="F51" s="317"/>
      <c r="G51" s="318"/>
      <c r="H51" s="318">
        <f>SUM(H52:H58)</f>
        <v>0</v>
      </c>
      <c r="I51" s="319"/>
      <c r="J51" s="309"/>
    </row>
    <row r="52" spans="1:10" s="6" customFormat="1" ht="13.5" customHeight="1">
      <c r="A52" s="278">
        <v>24</v>
      </c>
      <c r="B52" s="279">
        <v>10</v>
      </c>
      <c r="C52" s="280" t="s">
        <v>213</v>
      </c>
      <c r="D52" s="280" t="s">
        <v>214</v>
      </c>
      <c r="E52" s="280" t="s">
        <v>80</v>
      </c>
      <c r="F52" s="281">
        <v>31</v>
      </c>
      <c r="G52" s="307"/>
      <c r="H52" s="307">
        <f aca="true" t="shared" si="3" ref="H52:H58">F52*G52</f>
        <v>0</v>
      </c>
      <c r="I52" s="308">
        <v>21</v>
      </c>
      <c r="J52" s="309"/>
    </row>
    <row r="53" spans="1:10" s="6" customFormat="1" ht="24" customHeight="1">
      <c r="A53" s="273">
        <v>25</v>
      </c>
      <c r="B53" s="274">
        <v>10</v>
      </c>
      <c r="C53" s="271" t="s">
        <v>215</v>
      </c>
      <c r="D53" s="271" t="s">
        <v>216</v>
      </c>
      <c r="E53" s="271" t="s">
        <v>35</v>
      </c>
      <c r="F53" s="275">
        <v>146.6</v>
      </c>
      <c r="G53" s="272"/>
      <c r="H53" s="272">
        <f t="shared" si="3"/>
        <v>0</v>
      </c>
      <c r="I53" s="287">
        <v>21</v>
      </c>
      <c r="J53" s="309"/>
    </row>
    <row r="54" spans="1:10" s="6" customFormat="1" ht="24" customHeight="1">
      <c r="A54" s="282">
        <v>26</v>
      </c>
      <c r="B54" s="283">
        <v>10</v>
      </c>
      <c r="C54" s="284" t="s">
        <v>217</v>
      </c>
      <c r="D54" s="284" t="s">
        <v>218</v>
      </c>
      <c r="E54" s="284" t="s">
        <v>35</v>
      </c>
      <c r="F54" s="285">
        <v>148.8</v>
      </c>
      <c r="G54" s="286"/>
      <c r="H54" s="286">
        <f t="shared" si="3"/>
        <v>0</v>
      </c>
      <c r="I54" s="287">
        <v>21</v>
      </c>
      <c r="J54" s="309"/>
    </row>
    <row r="55" spans="1:10" s="6" customFormat="1" ht="13.5" customHeight="1">
      <c r="A55" s="273">
        <v>27</v>
      </c>
      <c r="B55" s="274">
        <v>10</v>
      </c>
      <c r="C55" s="271" t="s">
        <v>219</v>
      </c>
      <c r="D55" s="271" t="s">
        <v>220</v>
      </c>
      <c r="E55" s="271" t="s">
        <v>80</v>
      </c>
      <c r="F55" s="275">
        <v>21</v>
      </c>
      <c r="G55" s="272"/>
      <c r="H55" s="272">
        <f t="shared" si="3"/>
        <v>0</v>
      </c>
      <c r="I55" s="287">
        <v>21</v>
      </c>
      <c r="J55" s="309"/>
    </row>
    <row r="56" spans="1:10" s="6" customFormat="1" ht="13.5" customHeight="1">
      <c r="A56" s="273">
        <v>28</v>
      </c>
      <c r="B56" s="274">
        <v>10</v>
      </c>
      <c r="C56" s="271" t="s">
        <v>221</v>
      </c>
      <c r="D56" s="271" t="s">
        <v>222</v>
      </c>
      <c r="E56" s="271" t="s">
        <v>80</v>
      </c>
      <c r="F56" s="275">
        <v>10</v>
      </c>
      <c r="G56" s="272"/>
      <c r="H56" s="272">
        <f t="shared" si="3"/>
        <v>0</v>
      </c>
      <c r="I56" s="287">
        <v>21</v>
      </c>
      <c r="J56" s="309"/>
    </row>
    <row r="57" spans="1:10" s="6" customFormat="1" ht="24" customHeight="1">
      <c r="A57" s="273">
        <v>29</v>
      </c>
      <c r="B57" s="274">
        <v>10</v>
      </c>
      <c r="C57" s="271" t="s">
        <v>223</v>
      </c>
      <c r="D57" s="271" t="s">
        <v>224</v>
      </c>
      <c r="E57" s="271" t="s">
        <v>80</v>
      </c>
      <c r="F57" s="275">
        <v>21</v>
      </c>
      <c r="G57" s="272"/>
      <c r="H57" s="272">
        <f t="shared" si="3"/>
        <v>0</v>
      </c>
      <c r="I57" s="287">
        <v>21</v>
      </c>
      <c r="J57" s="309"/>
    </row>
    <row r="58" spans="1:10" s="6" customFormat="1" ht="13.5" customHeight="1" thickBot="1">
      <c r="A58" s="299">
        <v>30</v>
      </c>
      <c r="B58" s="300">
        <v>10</v>
      </c>
      <c r="C58" s="301" t="s">
        <v>225</v>
      </c>
      <c r="D58" s="301" t="s">
        <v>226</v>
      </c>
      <c r="E58" s="301" t="s">
        <v>35</v>
      </c>
      <c r="F58" s="302">
        <v>146.6</v>
      </c>
      <c r="G58" s="305"/>
      <c r="H58" s="305">
        <f t="shared" si="3"/>
        <v>0</v>
      </c>
      <c r="I58" s="306">
        <v>21</v>
      </c>
      <c r="J58" s="309"/>
    </row>
    <row r="59" spans="1:10" s="6" customFormat="1" ht="21" customHeight="1" thickBot="1">
      <c r="A59" s="315"/>
      <c r="B59" s="315"/>
      <c r="C59" s="316" t="s">
        <v>123</v>
      </c>
      <c r="D59" s="316" t="s">
        <v>124</v>
      </c>
      <c r="E59" s="316"/>
      <c r="F59" s="317"/>
      <c r="G59" s="318"/>
      <c r="H59" s="318">
        <f>SUM(H60:H63)</f>
        <v>0</v>
      </c>
      <c r="I59" s="319"/>
      <c r="J59" s="309"/>
    </row>
    <row r="60" spans="1:10" s="6" customFormat="1" ht="13.5" customHeight="1">
      <c r="A60" s="278">
        <v>31</v>
      </c>
      <c r="B60" s="279">
        <v>10</v>
      </c>
      <c r="C60" s="280" t="s">
        <v>125</v>
      </c>
      <c r="D60" s="280" t="s">
        <v>126</v>
      </c>
      <c r="E60" s="280" t="s">
        <v>35</v>
      </c>
      <c r="F60" s="281">
        <v>58.8</v>
      </c>
      <c r="G60" s="307"/>
      <c r="H60" s="307">
        <f>F60*G60</f>
        <v>0</v>
      </c>
      <c r="I60" s="308">
        <v>21</v>
      </c>
      <c r="J60" s="309"/>
    </row>
    <row r="61" spans="1:10" s="6" customFormat="1" ht="13.5" customHeight="1">
      <c r="A61" s="273">
        <v>32</v>
      </c>
      <c r="B61" s="274">
        <v>10</v>
      </c>
      <c r="C61" s="271" t="s">
        <v>127</v>
      </c>
      <c r="D61" s="271" t="s">
        <v>231</v>
      </c>
      <c r="E61" s="271" t="s">
        <v>63</v>
      </c>
      <c r="F61" s="275">
        <v>50.456</v>
      </c>
      <c r="G61" s="272"/>
      <c r="H61" s="272">
        <f>F61*G61</f>
        <v>0</v>
      </c>
      <c r="I61" s="287">
        <v>21</v>
      </c>
      <c r="J61" s="309"/>
    </row>
    <row r="62" spans="1:10" s="6" customFormat="1" ht="13.5" customHeight="1">
      <c r="A62" s="273">
        <v>33</v>
      </c>
      <c r="B62" s="274">
        <v>10</v>
      </c>
      <c r="C62" s="271" t="s">
        <v>129</v>
      </c>
      <c r="D62" s="271" t="s">
        <v>232</v>
      </c>
      <c r="E62" s="271" t="s">
        <v>63</v>
      </c>
      <c r="F62" s="275">
        <v>454.104</v>
      </c>
      <c r="G62" s="272"/>
      <c r="H62" s="272">
        <f>F62*G62</f>
        <v>0</v>
      </c>
      <c r="I62" s="287">
        <v>21</v>
      </c>
      <c r="J62" s="309"/>
    </row>
    <row r="63" spans="1:10" s="6" customFormat="1" ht="24" customHeight="1" thickBot="1">
      <c r="A63" s="299">
        <v>34</v>
      </c>
      <c r="B63" s="300">
        <v>10</v>
      </c>
      <c r="C63" s="301" t="s">
        <v>233</v>
      </c>
      <c r="D63" s="301" t="s">
        <v>234</v>
      </c>
      <c r="E63" s="301" t="s">
        <v>63</v>
      </c>
      <c r="F63" s="302">
        <v>50.456</v>
      </c>
      <c r="G63" s="305"/>
      <c r="H63" s="305">
        <f>F63*G63</f>
        <v>0</v>
      </c>
      <c r="I63" s="306">
        <v>21</v>
      </c>
      <c r="J63" s="309"/>
    </row>
    <row r="64" spans="1:10" s="6" customFormat="1" ht="21" customHeight="1" thickBot="1">
      <c r="A64" s="315"/>
      <c r="B64" s="315"/>
      <c r="C64" s="316" t="s">
        <v>131</v>
      </c>
      <c r="D64" s="316" t="s">
        <v>132</v>
      </c>
      <c r="E64" s="316"/>
      <c r="F64" s="317"/>
      <c r="G64" s="318"/>
      <c r="H64" s="318">
        <f>SUM(H65)</f>
        <v>0</v>
      </c>
      <c r="I64" s="319"/>
      <c r="J64" s="309"/>
    </row>
    <row r="65" spans="1:10" s="6" customFormat="1" ht="24" customHeight="1" thickBot="1">
      <c r="A65" s="336">
        <v>35</v>
      </c>
      <c r="B65" s="337">
        <v>10</v>
      </c>
      <c r="C65" s="338" t="s">
        <v>133</v>
      </c>
      <c r="D65" s="338" t="s">
        <v>134</v>
      </c>
      <c r="E65" s="338" t="s">
        <v>63</v>
      </c>
      <c r="F65" s="339">
        <v>105.089</v>
      </c>
      <c r="G65" s="340"/>
      <c r="H65" s="340">
        <f>F65*G65</f>
        <v>0</v>
      </c>
      <c r="I65" s="341">
        <v>21</v>
      </c>
      <c r="J65" s="309"/>
    </row>
    <row r="66" spans="1:10" s="6" customFormat="1" ht="21" customHeight="1">
      <c r="A66" s="315"/>
      <c r="B66" s="315"/>
      <c r="C66" s="316" t="s">
        <v>135</v>
      </c>
      <c r="D66" s="316" t="s">
        <v>136</v>
      </c>
      <c r="E66" s="316"/>
      <c r="F66" s="317"/>
      <c r="G66" s="318"/>
      <c r="H66" s="318">
        <f>H67</f>
        <v>0</v>
      </c>
      <c r="I66" s="319"/>
      <c r="J66" s="309"/>
    </row>
    <row r="67" spans="1:10" s="6" customFormat="1" ht="21" customHeight="1" thickBot="1">
      <c r="A67" s="315"/>
      <c r="B67" s="315"/>
      <c r="C67" s="316" t="s">
        <v>137</v>
      </c>
      <c r="D67" s="316" t="s">
        <v>138</v>
      </c>
      <c r="E67" s="316"/>
      <c r="F67" s="317"/>
      <c r="G67" s="318"/>
      <c r="H67" s="318">
        <f>SUM(H68:H69)</f>
        <v>0</v>
      </c>
      <c r="I67" s="319"/>
      <c r="J67" s="309"/>
    </row>
    <row r="68" spans="1:10" s="6" customFormat="1" ht="13.5" customHeight="1">
      <c r="A68" s="278">
        <v>36</v>
      </c>
      <c r="B68" s="279">
        <v>10</v>
      </c>
      <c r="C68" s="280" t="s">
        <v>235</v>
      </c>
      <c r="D68" s="280" t="s">
        <v>236</v>
      </c>
      <c r="E68" s="280" t="s">
        <v>74</v>
      </c>
      <c r="F68" s="281">
        <v>31</v>
      </c>
      <c r="G68" s="307"/>
      <c r="H68" s="307">
        <f>F68*G68</f>
        <v>0</v>
      </c>
      <c r="I68" s="308">
        <v>21</v>
      </c>
      <c r="J68" s="309"/>
    </row>
    <row r="69" spans="1:10" s="6" customFormat="1" ht="13.5" customHeight="1" thickBot="1">
      <c r="A69" s="299">
        <v>37</v>
      </c>
      <c r="B69" s="300">
        <v>10</v>
      </c>
      <c r="C69" s="301" t="s">
        <v>237</v>
      </c>
      <c r="D69" s="301" t="s">
        <v>238</v>
      </c>
      <c r="E69" s="301" t="s">
        <v>35</v>
      </c>
      <c r="F69" s="302">
        <v>146.6</v>
      </c>
      <c r="G69" s="305"/>
      <c r="H69" s="305">
        <f>F69*G69</f>
        <v>0</v>
      </c>
      <c r="I69" s="306" t="s">
        <v>378</v>
      </c>
      <c r="J69" s="309"/>
    </row>
    <row r="70" spans="1:10" s="6" customFormat="1" ht="21" customHeight="1">
      <c r="A70" s="342"/>
      <c r="B70" s="342"/>
      <c r="C70" s="343"/>
      <c r="D70" s="343" t="s">
        <v>143</v>
      </c>
      <c r="E70" s="343"/>
      <c r="F70" s="344"/>
      <c r="G70" s="345"/>
      <c r="H70" s="345">
        <f>H12+H66</f>
        <v>0</v>
      </c>
      <c r="I70" s="319"/>
      <c r="J70" s="309"/>
    </row>
    <row r="71" spans="1:10" ht="12" customHeight="1">
      <c r="A71" s="346"/>
      <c r="B71" s="346"/>
      <c r="C71" s="347"/>
      <c r="D71" s="347"/>
      <c r="E71" s="347"/>
      <c r="F71" s="348"/>
      <c r="G71" s="349"/>
      <c r="H71" s="349"/>
      <c r="I71" s="350"/>
      <c r="J71" s="351"/>
    </row>
    <row r="72" spans="1:10" ht="12" customHeight="1">
      <c r="A72" s="346"/>
      <c r="B72" s="346"/>
      <c r="C72" s="347"/>
      <c r="D72" s="347"/>
      <c r="E72" s="347"/>
      <c r="F72" s="348"/>
      <c r="G72" s="349"/>
      <c r="H72" s="349"/>
      <c r="I72" s="350"/>
      <c r="J72" s="351"/>
    </row>
    <row r="73" spans="1:10" ht="12" customHeight="1">
      <c r="A73" s="346"/>
      <c r="B73" s="346"/>
      <c r="C73" s="347"/>
      <c r="D73" s="347"/>
      <c r="E73" s="347"/>
      <c r="F73" s="348"/>
      <c r="G73" s="349"/>
      <c r="H73" s="349"/>
      <c r="I73" s="350"/>
      <c r="J73" s="351"/>
    </row>
    <row r="74" spans="1:10" ht="12" customHeight="1">
      <c r="A74" s="346"/>
      <c r="B74" s="346"/>
      <c r="C74" s="347"/>
      <c r="D74" s="347"/>
      <c r="E74" s="347"/>
      <c r="F74" s="348"/>
      <c r="G74" s="349"/>
      <c r="H74" s="349"/>
      <c r="I74" s="350"/>
      <c r="J74" s="351"/>
    </row>
    <row r="75" spans="1:10" ht="12" customHeight="1">
      <c r="A75" s="346"/>
      <c r="B75" s="346"/>
      <c r="C75" s="347"/>
      <c r="D75" s="347"/>
      <c r="E75" s="347"/>
      <c r="F75" s="348"/>
      <c r="G75" s="349"/>
      <c r="H75" s="349"/>
      <c r="I75" s="350"/>
      <c r="J75" s="351"/>
    </row>
    <row r="76" spans="1:10" ht="12" customHeight="1">
      <c r="A76" s="346"/>
      <c r="B76" s="346"/>
      <c r="C76" s="347"/>
      <c r="D76" s="347"/>
      <c r="E76" s="347"/>
      <c r="F76" s="348"/>
      <c r="G76" s="349"/>
      <c r="H76" s="349"/>
      <c r="I76" s="350"/>
      <c r="J76" s="351"/>
    </row>
    <row r="77" spans="1:10" ht="12" customHeight="1">
      <c r="A77" s="346"/>
      <c r="B77" s="346"/>
      <c r="C77" s="347"/>
      <c r="D77" s="347"/>
      <c r="E77" s="347"/>
      <c r="F77" s="348"/>
      <c r="G77" s="349"/>
      <c r="H77" s="349"/>
      <c r="I77" s="350"/>
      <c r="J77" s="351"/>
    </row>
    <row r="78" spans="1:10" ht="12" customHeight="1">
      <c r="A78" s="346"/>
      <c r="B78" s="346"/>
      <c r="C78" s="347"/>
      <c r="D78" s="347"/>
      <c r="E78" s="347"/>
      <c r="F78" s="348"/>
      <c r="G78" s="349"/>
      <c r="H78" s="349"/>
      <c r="I78" s="350"/>
      <c r="J78" s="351"/>
    </row>
    <row r="79" spans="1:10" ht="12" customHeight="1">
      <c r="A79" s="346"/>
      <c r="B79" s="346"/>
      <c r="C79" s="347"/>
      <c r="D79" s="347"/>
      <c r="E79" s="347"/>
      <c r="F79" s="348"/>
      <c r="G79" s="349"/>
      <c r="H79" s="349"/>
      <c r="I79" s="350"/>
      <c r="J79" s="351"/>
    </row>
    <row r="80" ht="12" customHeight="1">
      <c r="I80" s="28"/>
    </row>
    <row r="81" ht="12" customHeight="1">
      <c r="I81" s="28"/>
    </row>
    <row r="82" ht="12" customHeight="1">
      <c r="I82" s="28"/>
    </row>
    <row r="83" ht="12" customHeight="1">
      <c r="I83" s="28"/>
    </row>
    <row r="84" ht="12" customHeight="1">
      <c r="I84" s="28"/>
    </row>
    <row r="85" ht="12" customHeight="1">
      <c r="I85" s="28"/>
    </row>
    <row r="86" ht="12" customHeight="1">
      <c r="I86" s="28"/>
    </row>
    <row r="87" ht="12" customHeight="1">
      <c r="I87" s="28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8"/>
    </row>
    <row r="102" ht="12" customHeight="1">
      <c r="I102" s="28"/>
    </row>
    <row r="103" ht="12" customHeight="1">
      <c r="I103" s="28"/>
    </row>
    <row r="104" ht="12" customHeight="1">
      <c r="I104" s="28"/>
    </row>
    <row r="105" ht="12" customHeight="1">
      <c r="I105" s="28"/>
    </row>
    <row r="106" ht="12" customHeight="1">
      <c r="I106" s="28"/>
    </row>
    <row r="107" ht="12" customHeight="1">
      <c r="I107" s="28"/>
    </row>
    <row r="108" ht="12" customHeight="1">
      <c r="I108" s="28"/>
    </row>
    <row r="109" ht="12" customHeight="1">
      <c r="I109" s="28"/>
    </row>
    <row r="110" ht="12" customHeight="1">
      <c r="I110" s="28"/>
    </row>
    <row r="111" ht="12" customHeight="1">
      <c r="I111" s="28"/>
    </row>
    <row r="112" ht="12" customHeight="1">
      <c r="I112" s="28"/>
    </row>
    <row r="113" ht="12" customHeight="1">
      <c r="I113" s="28"/>
    </row>
    <row r="114" ht="12" customHeight="1">
      <c r="I114" s="28"/>
    </row>
    <row r="115" ht="12" customHeight="1">
      <c r="I115" s="28"/>
    </row>
    <row r="116" ht="12" customHeight="1">
      <c r="I116" s="28"/>
    </row>
    <row r="117" ht="12" customHeight="1">
      <c r="I117" s="28"/>
    </row>
    <row r="118" ht="12" customHeight="1">
      <c r="I118" s="26"/>
    </row>
    <row r="119" ht="12" customHeight="1">
      <c r="I119" s="26"/>
    </row>
    <row r="120" ht="12" customHeight="1">
      <c r="I120" s="26"/>
    </row>
    <row r="121" ht="12" customHeight="1">
      <c r="I121" s="26"/>
    </row>
    <row r="122" ht="12" customHeight="1">
      <c r="I122" s="26"/>
    </row>
    <row r="123" ht="12" customHeight="1">
      <c r="I123" s="26"/>
    </row>
    <row r="124" ht="12" customHeight="1">
      <c r="I124" s="26"/>
    </row>
    <row r="125" ht="12" customHeight="1">
      <c r="I125" s="26"/>
    </row>
    <row r="126" ht="12" customHeight="1">
      <c r="I126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showGridLines="0" view="pageBreakPreview" zoomScaleSheetLayoutView="100" zoomScalePageLayoutView="0" workbookViewId="0" topLeftCell="A19">
      <selection activeCell="H13" sqref="H13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604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280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605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609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H13+H33+H36+H39+H42+H55+H60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SUM(H14:H32)</f>
        <v>0</v>
      </c>
    </row>
    <row r="14" spans="1:10" s="6" customFormat="1" ht="13.5" customHeight="1">
      <c r="A14" s="278">
        <v>1</v>
      </c>
      <c r="B14" s="279">
        <v>11</v>
      </c>
      <c r="C14" s="280" t="s">
        <v>281</v>
      </c>
      <c r="D14" s="280" t="s">
        <v>282</v>
      </c>
      <c r="E14" s="280" t="s">
        <v>20</v>
      </c>
      <c r="F14" s="281">
        <v>102.6</v>
      </c>
      <c r="G14" s="307"/>
      <c r="H14" s="307">
        <f>F14*G14</f>
        <v>0</v>
      </c>
      <c r="I14" s="308">
        <v>21</v>
      </c>
      <c r="J14" s="309"/>
    </row>
    <row r="15" spans="1:10" s="6" customFormat="1" ht="24" customHeight="1">
      <c r="A15" s="273">
        <v>2</v>
      </c>
      <c r="B15" s="274">
        <v>11</v>
      </c>
      <c r="C15" s="271" t="s">
        <v>27</v>
      </c>
      <c r="D15" s="271" t="s">
        <v>28</v>
      </c>
      <c r="E15" s="271" t="s">
        <v>29</v>
      </c>
      <c r="F15" s="275">
        <v>240</v>
      </c>
      <c r="G15" s="272"/>
      <c r="H15" s="272">
        <f aca="true" t="shared" si="0" ref="H15:H27">F15*G15</f>
        <v>0</v>
      </c>
      <c r="I15" s="287">
        <v>21</v>
      </c>
      <c r="J15" s="309"/>
    </row>
    <row r="16" spans="1:10" s="6" customFormat="1" ht="24" customHeight="1">
      <c r="A16" s="273">
        <v>3</v>
      </c>
      <c r="B16" s="274">
        <v>11</v>
      </c>
      <c r="C16" s="271" t="s">
        <v>30</v>
      </c>
      <c r="D16" s="271" t="s">
        <v>31</v>
      </c>
      <c r="E16" s="271" t="s">
        <v>32</v>
      </c>
      <c r="F16" s="275">
        <v>10</v>
      </c>
      <c r="G16" s="272"/>
      <c r="H16" s="272">
        <f t="shared" si="0"/>
        <v>0</v>
      </c>
      <c r="I16" s="287">
        <v>21</v>
      </c>
      <c r="J16" s="309"/>
    </row>
    <row r="17" spans="1:10" s="6" customFormat="1" ht="13.5" customHeight="1">
      <c r="A17" s="273">
        <v>4</v>
      </c>
      <c r="B17" s="274">
        <v>11</v>
      </c>
      <c r="C17" s="271" t="s">
        <v>240</v>
      </c>
      <c r="D17" s="271" t="s">
        <v>241</v>
      </c>
      <c r="E17" s="271" t="s">
        <v>35</v>
      </c>
      <c r="F17" s="275">
        <v>2.4</v>
      </c>
      <c r="G17" s="272"/>
      <c r="H17" s="272">
        <f t="shared" si="0"/>
        <v>0</v>
      </c>
      <c r="I17" s="287">
        <v>21</v>
      </c>
      <c r="J17" s="309"/>
    </row>
    <row r="18" spans="1:10" s="6" customFormat="1" ht="24" customHeight="1">
      <c r="A18" s="273">
        <v>5</v>
      </c>
      <c r="B18" s="274">
        <v>11</v>
      </c>
      <c r="C18" s="271" t="s">
        <v>242</v>
      </c>
      <c r="D18" s="271" t="s">
        <v>243</v>
      </c>
      <c r="E18" s="271" t="s">
        <v>35</v>
      </c>
      <c r="F18" s="275">
        <v>1.2</v>
      </c>
      <c r="G18" s="272"/>
      <c r="H18" s="272">
        <f t="shared" si="0"/>
        <v>0</v>
      </c>
      <c r="I18" s="287">
        <v>21</v>
      </c>
      <c r="J18" s="309"/>
    </row>
    <row r="19" spans="1:10" s="6" customFormat="1" ht="13.5" customHeight="1">
      <c r="A19" s="273">
        <v>6</v>
      </c>
      <c r="B19" s="274">
        <v>11</v>
      </c>
      <c r="C19" s="271" t="s">
        <v>38</v>
      </c>
      <c r="D19" s="271" t="s">
        <v>39</v>
      </c>
      <c r="E19" s="271" t="s">
        <v>40</v>
      </c>
      <c r="F19" s="275">
        <v>6.48</v>
      </c>
      <c r="G19" s="272"/>
      <c r="H19" s="272">
        <f t="shared" si="0"/>
        <v>0</v>
      </c>
      <c r="I19" s="287">
        <v>21</v>
      </c>
      <c r="J19" s="309"/>
    </row>
    <row r="20" spans="1:10" s="6" customFormat="1" ht="24" customHeight="1">
      <c r="A20" s="273">
        <v>7</v>
      </c>
      <c r="B20" s="274">
        <v>11</v>
      </c>
      <c r="C20" s="271" t="s">
        <v>45</v>
      </c>
      <c r="D20" s="271" t="s">
        <v>46</v>
      </c>
      <c r="E20" s="271" t="s">
        <v>40</v>
      </c>
      <c r="F20" s="275">
        <v>160.42</v>
      </c>
      <c r="G20" s="272"/>
      <c r="H20" s="272">
        <f t="shared" si="0"/>
        <v>0</v>
      </c>
      <c r="I20" s="287">
        <v>21</v>
      </c>
      <c r="J20" s="309"/>
    </row>
    <row r="21" spans="1:10" s="6" customFormat="1" ht="13.5" customHeight="1">
      <c r="A21" s="273">
        <v>8</v>
      </c>
      <c r="B21" s="274">
        <v>11</v>
      </c>
      <c r="C21" s="271" t="s">
        <v>47</v>
      </c>
      <c r="D21" s="271" t="s">
        <v>185</v>
      </c>
      <c r="E21" s="271" t="s">
        <v>40</v>
      </c>
      <c r="F21" s="275">
        <v>80.21</v>
      </c>
      <c r="G21" s="272"/>
      <c r="H21" s="272">
        <f t="shared" si="0"/>
        <v>0</v>
      </c>
      <c r="I21" s="287">
        <v>21</v>
      </c>
      <c r="J21" s="309"/>
    </row>
    <row r="22" spans="1:10" s="6" customFormat="1" ht="13.5" customHeight="1">
      <c r="A22" s="273">
        <v>9</v>
      </c>
      <c r="B22" s="274">
        <v>11</v>
      </c>
      <c r="C22" s="271" t="s">
        <v>264</v>
      </c>
      <c r="D22" s="271" t="s">
        <v>265</v>
      </c>
      <c r="E22" s="271" t="s">
        <v>20</v>
      </c>
      <c r="F22" s="275">
        <v>289.952</v>
      </c>
      <c r="G22" s="272"/>
      <c r="H22" s="272">
        <f t="shared" si="0"/>
        <v>0</v>
      </c>
      <c r="I22" s="287">
        <v>21</v>
      </c>
      <c r="J22" s="309"/>
    </row>
    <row r="23" spans="1:10" s="6" customFormat="1" ht="13.5" customHeight="1">
      <c r="A23" s="273">
        <v>10</v>
      </c>
      <c r="B23" s="274">
        <v>11</v>
      </c>
      <c r="C23" s="271" t="s">
        <v>266</v>
      </c>
      <c r="D23" s="271" t="s">
        <v>267</v>
      </c>
      <c r="E23" s="271" t="s">
        <v>20</v>
      </c>
      <c r="F23" s="275">
        <v>289.952</v>
      </c>
      <c r="G23" s="272"/>
      <c r="H23" s="272">
        <f t="shared" si="0"/>
        <v>0</v>
      </c>
      <c r="I23" s="287">
        <v>21</v>
      </c>
      <c r="J23" s="309"/>
    </row>
    <row r="24" spans="1:10" s="6" customFormat="1" ht="13.5" customHeight="1">
      <c r="A24" s="273">
        <v>11</v>
      </c>
      <c r="B24" s="274">
        <v>11</v>
      </c>
      <c r="C24" s="271" t="s">
        <v>53</v>
      </c>
      <c r="D24" s="271" t="s">
        <v>190</v>
      </c>
      <c r="E24" s="271" t="s">
        <v>40</v>
      </c>
      <c r="F24" s="275">
        <v>160.42</v>
      </c>
      <c r="G24" s="272"/>
      <c r="H24" s="272">
        <f t="shared" si="0"/>
        <v>0</v>
      </c>
      <c r="I24" s="287">
        <v>21</v>
      </c>
      <c r="J24" s="309"/>
    </row>
    <row r="25" spans="1:10" s="6" customFormat="1" ht="24" customHeight="1">
      <c r="A25" s="273">
        <v>12</v>
      </c>
      <c r="B25" s="274">
        <v>11</v>
      </c>
      <c r="C25" s="271" t="s">
        <v>55</v>
      </c>
      <c r="D25" s="271" t="s">
        <v>56</v>
      </c>
      <c r="E25" s="271" t="s">
        <v>40</v>
      </c>
      <c r="F25" s="275">
        <v>160.42</v>
      </c>
      <c r="G25" s="272"/>
      <c r="H25" s="272">
        <f t="shared" si="0"/>
        <v>0</v>
      </c>
      <c r="I25" s="287">
        <v>21</v>
      </c>
      <c r="J25" s="309"/>
    </row>
    <row r="26" spans="1:10" s="6" customFormat="1" ht="13.5" customHeight="1">
      <c r="A26" s="273">
        <v>13</v>
      </c>
      <c r="B26" s="274">
        <v>11</v>
      </c>
      <c r="C26" s="271" t="s">
        <v>57</v>
      </c>
      <c r="D26" s="271" t="s">
        <v>58</v>
      </c>
      <c r="E26" s="271" t="s">
        <v>40</v>
      </c>
      <c r="F26" s="275">
        <v>160.42</v>
      </c>
      <c r="G26" s="272"/>
      <c r="H26" s="272">
        <f t="shared" si="0"/>
        <v>0</v>
      </c>
      <c r="I26" s="287">
        <v>21</v>
      </c>
      <c r="J26" s="309"/>
    </row>
    <row r="27" spans="1:10" s="6" customFormat="1" ht="13.5" customHeight="1">
      <c r="A27" s="273">
        <v>14</v>
      </c>
      <c r="B27" s="274">
        <v>11</v>
      </c>
      <c r="C27" s="271" t="s">
        <v>59</v>
      </c>
      <c r="D27" s="271" t="s">
        <v>195</v>
      </c>
      <c r="E27" s="271" t="s">
        <v>40</v>
      </c>
      <c r="F27" s="275">
        <v>109.222</v>
      </c>
      <c r="G27" s="272"/>
      <c r="H27" s="272">
        <f t="shared" si="0"/>
        <v>0</v>
      </c>
      <c r="I27" s="287">
        <v>21</v>
      </c>
      <c r="J27" s="309"/>
    </row>
    <row r="28" spans="1:10" s="6" customFormat="1" ht="13.5" customHeight="1">
      <c r="A28" s="282">
        <v>15</v>
      </c>
      <c r="B28" s="283">
        <v>11</v>
      </c>
      <c r="C28" s="284" t="s">
        <v>61</v>
      </c>
      <c r="D28" s="284" t="s">
        <v>62</v>
      </c>
      <c r="E28" s="284" t="s">
        <v>63</v>
      </c>
      <c r="F28" s="285">
        <v>152.911</v>
      </c>
      <c r="G28" s="286"/>
      <c r="H28" s="286">
        <f>F28*G28</f>
        <v>0</v>
      </c>
      <c r="I28" s="287">
        <v>21</v>
      </c>
      <c r="J28" s="309"/>
    </row>
    <row r="29" spans="1:10" s="6" customFormat="1" ht="13.5" customHeight="1">
      <c r="A29" s="273">
        <v>16</v>
      </c>
      <c r="B29" s="274">
        <v>11</v>
      </c>
      <c r="C29" s="271" t="s">
        <v>64</v>
      </c>
      <c r="D29" s="271" t="s">
        <v>196</v>
      </c>
      <c r="E29" s="271" t="s">
        <v>40</v>
      </c>
      <c r="F29" s="275">
        <v>48.085</v>
      </c>
      <c r="G29" s="272"/>
      <c r="H29" s="272">
        <f>F29*G29</f>
        <v>0</v>
      </c>
      <c r="I29" s="287">
        <v>21</v>
      </c>
      <c r="J29" s="309"/>
    </row>
    <row r="30" spans="1:10" s="6" customFormat="1" ht="13.5" customHeight="1">
      <c r="A30" s="282">
        <v>17</v>
      </c>
      <c r="B30" s="283">
        <v>11</v>
      </c>
      <c r="C30" s="284" t="s">
        <v>66</v>
      </c>
      <c r="D30" s="284" t="s">
        <v>67</v>
      </c>
      <c r="E30" s="284" t="s">
        <v>63</v>
      </c>
      <c r="F30" s="285">
        <v>92.083</v>
      </c>
      <c r="G30" s="286"/>
      <c r="H30" s="286">
        <f>F30*G30</f>
        <v>0</v>
      </c>
      <c r="I30" s="287">
        <v>21</v>
      </c>
      <c r="J30" s="309"/>
    </row>
    <row r="31" spans="1:10" s="6" customFormat="1" ht="24" customHeight="1">
      <c r="A31" s="273">
        <v>18</v>
      </c>
      <c r="B31" s="274">
        <v>11</v>
      </c>
      <c r="C31" s="271" t="s">
        <v>68</v>
      </c>
      <c r="D31" s="271" t="s">
        <v>202</v>
      </c>
      <c r="E31" s="271" t="s">
        <v>63</v>
      </c>
      <c r="F31" s="275">
        <v>41.861</v>
      </c>
      <c r="G31" s="272"/>
      <c r="H31" s="272">
        <f>F31*G31</f>
        <v>0</v>
      </c>
      <c r="I31" s="287">
        <v>21</v>
      </c>
      <c r="J31" s="309"/>
    </row>
    <row r="32" spans="1:10" s="6" customFormat="1" ht="24" customHeight="1" thickBot="1">
      <c r="A32" s="299">
        <v>19</v>
      </c>
      <c r="B32" s="300">
        <v>11</v>
      </c>
      <c r="C32" s="301" t="s">
        <v>70</v>
      </c>
      <c r="D32" s="301" t="s">
        <v>71</v>
      </c>
      <c r="E32" s="301" t="s">
        <v>40</v>
      </c>
      <c r="F32" s="302">
        <v>160.42</v>
      </c>
      <c r="G32" s="305"/>
      <c r="H32" s="305">
        <f>F32*G32</f>
        <v>0</v>
      </c>
      <c r="I32" s="306">
        <v>21</v>
      </c>
      <c r="J32" s="309"/>
    </row>
    <row r="33" spans="1:10" s="6" customFormat="1" ht="21" customHeight="1" thickBot="1">
      <c r="A33" s="315"/>
      <c r="B33" s="315"/>
      <c r="C33" s="316" t="s">
        <v>11</v>
      </c>
      <c r="D33" s="316" t="s">
        <v>75</v>
      </c>
      <c r="E33" s="316"/>
      <c r="F33" s="317"/>
      <c r="G33" s="318"/>
      <c r="H33" s="318">
        <f>SUM(H34:H35)</f>
        <v>0</v>
      </c>
      <c r="I33" s="319"/>
      <c r="J33" s="309"/>
    </row>
    <row r="34" spans="1:10" s="6" customFormat="1" ht="24" customHeight="1">
      <c r="A34" s="278">
        <v>20</v>
      </c>
      <c r="B34" s="279">
        <v>11</v>
      </c>
      <c r="C34" s="280" t="s">
        <v>244</v>
      </c>
      <c r="D34" s="280" t="s">
        <v>245</v>
      </c>
      <c r="E34" s="280" t="s">
        <v>35</v>
      </c>
      <c r="F34" s="281">
        <v>68.4</v>
      </c>
      <c r="G34" s="307"/>
      <c r="H34" s="307">
        <f>F34*G34</f>
        <v>0</v>
      </c>
      <c r="I34" s="308">
        <v>21</v>
      </c>
      <c r="J34" s="309"/>
    </row>
    <row r="35" spans="1:10" s="6" customFormat="1" ht="13.5" customHeight="1" thickBot="1">
      <c r="A35" s="299">
        <v>21</v>
      </c>
      <c r="B35" s="300">
        <v>11</v>
      </c>
      <c r="C35" s="301" t="s">
        <v>78</v>
      </c>
      <c r="D35" s="301" t="s">
        <v>79</v>
      </c>
      <c r="E35" s="301" t="s">
        <v>80</v>
      </c>
      <c r="F35" s="302">
        <v>2</v>
      </c>
      <c r="G35" s="305"/>
      <c r="H35" s="305">
        <f>F35*G35</f>
        <v>0</v>
      </c>
      <c r="I35" s="306">
        <v>21</v>
      </c>
      <c r="J35" s="309"/>
    </row>
    <row r="36" spans="1:10" s="6" customFormat="1" ht="21" customHeight="1" thickBot="1">
      <c r="A36" s="315"/>
      <c r="B36" s="315"/>
      <c r="C36" s="316" t="s">
        <v>12</v>
      </c>
      <c r="D36" s="316" t="s">
        <v>81</v>
      </c>
      <c r="E36" s="316"/>
      <c r="F36" s="317"/>
      <c r="G36" s="318"/>
      <c r="H36" s="318">
        <f>SUM(H37:H38)</f>
        <v>0</v>
      </c>
      <c r="I36" s="319"/>
      <c r="J36" s="309"/>
    </row>
    <row r="37" spans="1:10" s="6" customFormat="1" ht="13.5" customHeight="1">
      <c r="A37" s="278">
        <v>22</v>
      </c>
      <c r="B37" s="383">
        <v>11</v>
      </c>
      <c r="C37" s="280" t="s">
        <v>203</v>
      </c>
      <c r="D37" s="280" t="s">
        <v>283</v>
      </c>
      <c r="E37" s="280" t="s">
        <v>40</v>
      </c>
      <c r="F37" s="281">
        <v>8.75</v>
      </c>
      <c r="G37" s="307"/>
      <c r="H37" s="307">
        <f>F37*G37</f>
        <v>0</v>
      </c>
      <c r="I37" s="308">
        <v>21</v>
      </c>
      <c r="J37" s="309"/>
    </row>
    <row r="38" spans="1:10" s="6" customFormat="1" ht="13.5" customHeight="1" thickBot="1">
      <c r="A38" s="385" t="s">
        <v>671</v>
      </c>
      <c r="B38" s="373">
        <v>11</v>
      </c>
      <c r="C38" s="301" t="s">
        <v>689</v>
      </c>
      <c r="D38" s="301" t="s">
        <v>206</v>
      </c>
      <c r="E38" s="301" t="s">
        <v>40</v>
      </c>
      <c r="F38" s="302">
        <v>0.256</v>
      </c>
      <c r="G38" s="305"/>
      <c r="H38" s="305">
        <f>F38*G38</f>
        <v>0</v>
      </c>
      <c r="I38" s="306">
        <v>21</v>
      </c>
      <c r="J38" s="309"/>
    </row>
    <row r="39" spans="1:10" s="6" customFormat="1" ht="21" customHeight="1" thickBot="1">
      <c r="A39" s="315"/>
      <c r="B39" s="315"/>
      <c r="C39" s="316" t="s">
        <v>13</v>
      </c>
      <c r="D39" s="316" t="s">
        <v>85</v>
      </c>
      <c r="E39" s="316"/>
      <c r="F39" s="317"/>
      <c r="G39" s="318"/>
      <c r="H39" s="318">
        <f>SUM(H40:H41)</f>
        <v>0</v>
      </c>
      <c r="I39" s="319"/>
      <c r="J39" s="309"/>
    </row>
    <row r="40" spans="1:10" s="6" customFormat="1" ht="24" customHeight="1">
      <c r="A40" s="278">
        <v>23</v>
      </c>
      <c r="B40" s="279">
        <v>11</v>
      </c>
      <c r="C40" s="280" t="s">
        <v>284</v>
      </c>
      <c r="D40" s="280" t="s">
        <v>285</v>
      </c>
      <c r="E40" s="280" t="s">
        <v>20</v>
      </c>
      <c r="F40" s="281">
        <v>102.6</v>
      </c>
      <c r="G40" s="307"/>
      <c r="H40" s="307">
        <f>F40*G40</f>
        <v>0</v>
      </c>
      <c r="I40" s="308">
        <v>21</v>
      </c>
      <c r="J40" s="309"/>
    </row>
    <row r="41" spans="1:10" s="6" customFormat="1" ht="13.5" customHeight="1" thickBot="1">
      <c r="A41" s="310">
        <v>24</v>
      </c>
      <c r="B41" s="311">
        <v>11</v>
      </c>
      <c r="C41" s="312" t="s">
        <v>286</v>
      </c>
      <c r="D41" s="312" t="s">
        <v>287</v>
      </c>
      <c r="E41" s="312" t="s">
        <v>80</v>
      </c>
      <c r="F41" s="313">
        <v>6.035</v>
      </c>
      <c r="G41" s="314"/>
      <c r="H41" s="314">
        <f>F41*G41</f>
        <v>0</v>
      </c>
      <c r="I41" s="306">
        <v>21</v>
      </c>
      <c r="J41" s="309"/>
    </row>
    <row r="42" spans="1:10" s="6" customFormat="1" ht="21" customHeight="1" thickBot="1">
      <c r="A42" s="315"/>
      <c r="B42" s="315"/>
      <c r="C42" s="316" t="s">
        <v>14</v>
      </c>
      <c r="D42" s="316" t="s">
        <v>96</v>
      </c>
      <c r="E42" s="316"/>
      <c r="F42" s="317"/>
      <c r="G42" s="318"/>
      <c r="H42" s="318">
        <f>SUM(H43:H54)</f>
        <v>0</v>
      </c>
      <c r="I42" s="319"/>
      <c r="J42" s="309"/>
    </row>
    <row r="43" spans="1:10" s="6" customFormat="1" ht="24" customHeight="1">
      <c r="A43" s="278">
        <v>25</v>
      </c>
      <c r="B43" s="279">
        <v>11</v>
      </c>
      <c r="C43" s="280" t="s">
        <v>97</v>
      </c>
      <c r="D43" s="280" t="s">
        <v>98</v>
      </c>
      <c r="E43" s="280" t="s">
        <v>35</v>
      </c>
      <c r="F43" s="281">
        <v>68.4</v>
      </c>
      <c r="G43" s="307"/>
      <c r="H43" s="307">
        <f aca="true" t="shared" si="1" ref="H43:H54">F43*G43</f>
        <v>0</v>
      </c>
      <c r="I43" s="308">
        <v>21</v>
      </c>
      <c r="J43" s="309"/>
    </row>
    <row r="44" spans="1:10" s="6" customFormat="1" ht="24" customHeight="1">
      <c r="A44" s="282">
        <v>26</v>
      </c>
      <c r="B44" s="283">
        <v>11</v>
      </c>
      <c r="C44" s="284" t="s">
        <v>99</v>
      </c>
      <c r="D44" s="284" t="s">
        <v>100</v>
      </c>
      <c r="E44" s="284" t="s">
        <v>35</v>
      </c>
      <c r="F44" s="285">
        <v>69.426</v>
      </c>
      <c r="G44" s="286"/>
      <c r="H44" s="286">
        <f t="shared" si="1"/>
        <v>0</v>
      </c>
      <c r="I44" s="287">
        <v>21</v>
      </c>
      <c r="J44" s="309"/>
    </row>
    <row r="45" spans="1:10" s="6" customFormat="1" ht="24" customHeight="1">
      <c r="A45" s="273">
        <v>27</v>
      </c>
      <c r="B45" s="274">
        <v>11</v>
      </c>
      <c r="C45" s="271" t="s">
        <v>101</v>
      </c>
      <c r="D45" s="271" t="s">
        <v>102</v>
      </c>
      <c r="E45" s="271" t="s">
        <v>80</v>
      </c>
      <c r="F45" s="275">
        <v>6</v>
      </c>
      <c r="G45" s="272"/>
      <c r="H45" s="272">
        <f t="shared" si="1"/>
        <v>0</v>
      </c>
      <c r="I45" s="287">
        <v>21</v>
      </c>
      <c r="J45" s="309"/>
    </row>
    <row r="46" spans="1:10" s="6" customFormat="1" ht="24" customHeight="1">
      <c r="A46" s="282">
        <v>28</v>
      </c>
      <c r="B46" s="283">
        <v>11</v>
      </c>
      <c r="C46" s="284" t="s">
        <v>103</v>
      </c>
      <c r="D46" s="284" t="s">
        <v>104</v>
      </c>
      <c r="E46" s="284" t="s">
        <v>80</v>
      </c>
      <c r="F46" s="285">
        <v>4</v>
      </c>
      <c r="G46" s="286"/>
      <c r="H46" s="286">
        <f t="shared" si="1"/>
        <v>0</v>
      </c>
      <c r="I46" s="287">
        <v>21</v>
      </c>
      <c r="J46" s="309"/>
    </row>
    <row r="47" spans="1:10" s="6" customFormat="1" ht="24" customHeight="1">
      <c r="A47" s="282">
        <v>29</v>
      </c>
      <c r="B47" s="283">
        <v>11</v>
      </c>
      <c r="C47" s="284" t="s">
        <v>248</v>
      </c>
      <c r="D47" s="284" t="s">
        <v>249</v>
      </c>
      <c r="E47" s="284" t="s">
        <v>80</v>
      </c>
      <c r="F47" s="285">
        <v>2</v>
      </c>
      <c r="G47" s="286"/>
      <c r="H47" s="286">
        <f t="shared" si="1"/>
        <v>0</v>
      </c>
      <c r="I47" s="287">
        <v>21</v>
      </c>
      <c r="J47" s="309"/>
    </row>
    <row r="48" spans="1:10" s="6" customFormat="1" ht="24" customHeight="1">
      <c r="A48" s="273">
        <v>30</v>
      </c>
      <c r="B48" s="274">
        <v>11</v>
      </c>
      <c r="C48" s="271" t="s">
        <v>105</v>
      </c>
      <c r="D48" s="271" t="s">
        <v>106</v>
      </c>
      <c r="E48" s="271" t="s">
        <v>80</v>
      </c>
      <c r="F48" s="275">
        <v>2</v>
      </c>
      <c r="G48" s="272"/>
      <c r="H48" s="272">
        <f t="shared" si="1"/>
        <v>0</v>
      </c>
      <c r="I48" s="287">
        <v>21</v>
      </c>
      <c r="J48" s="309"/>
    </row>
    <row r="49" spans="1:10" s="6" customFormat="1" ht="24" customHeight="1">
      <c r="A49" s="282">
        <v>31</v>
      </c>
      <c r="B49" s="283">
        <v>11</v>
      </c>
      <c r="C49" s="284" t="s">
        <v>107</v>
      </c>
      <c r="D49" s="284" t="s">
        <v>108</v>
      </c>
      <c r="E49" s="284" t="s">
        <v>80</v>
      </c>
      <c r="F49" s="285">
        <v>2</v>
      </c>
      <c r="G49" s="286"/>
      <c r="H49" s="286">
        <f t="shared" si="1"/>
        <v>0</v>
      </c>
      <c r="I49" s="287">
        <v>21</v>
      </c>
      <c r="J49" s="309"/>
    </row>
    <row r="50" spans="1:10" s="6" customFormat="1" ht="24" customHeight="1">
      <c r="A50" s="273">
        <v>32</v>
      </c>
      <c r="B50" s="274">
        <v>11</v>
      </c>
      <c r="C50" s="271" t="s">
        <v>109</v>
      </c>
      <c r="D50" s="271" t="s">
        <v>110</v>
      </c>
      <c r="E50" s="271" t="s">
        <v>80</v>
      </c>
      <c r="F50" s="275">
        <v>1</v>
      </c>
      <c r="G50" s="272"/>
      <c r="H50" s="272">
        <f t="shared" si="1"/>
        <v>0</v>
      </c>
      <c r="I50" s="287">
        <v>21</v>
      </c>
      <c r="J50" s="309"/>
    </row>
    <row r="51" spans="1:10" s="6" customFormat="1" ht="13.5" customHeight="1">
      <c r="A51" s="282">
        <v>33</v>
      </c>
      <c r="B51" s="283">
        <v>11</v>
      </c>
      <c r="C51" s="284" t="s">
        <v>171</v>
      </c>
      <c r="D51" s="284" t="s">
        <v>288</v>
      </c>
      <c r="E51" s="284" t="s">
        <v>80</v>
      </c>
      <c r="F51" s="285">
        <v>1</v>
      </c>
      <c r="G51" s="286"/>
      <c r="H51" s="286">
        <f t="shared" si="1"/>
        <v>0</v>
      </c>
      <c r="I51" s="287">
        <v>21</v>
      </c>
      <c r="J51" s="309"/>
    </row>
    <row r="52" spans="1:10" s="6" customFormat="1" ht="34.5" customHeight="1">
      <c r="A52" s="273">
        <v>34</v>
      </c>
      <c r="B52" s="274">
        <v>11</v>
      </c>
      <c r="C52" s="271" t="s">
        <v>114</v>
      </c>
      <c r="D52" s="271" t="s">
        <v>115</v>
      </c>
      <c r="E52" s="271" t="s">
        <v>116</v>
      </c>
      <c r="F52" s="275">
        <v>1</v>
      </c>
      <c r="G52" s="272"/>
      <c r="H52" s="272">
        <f t="shared" si="1"/>
        <v>0</v>
      </c>
      <c r="I52" s="287">
        <v>21</v>
      </c>
      <c r="J52" s="309"/>
    </row>
    <row r="53" spans="1:10" s="6" customFormat="1" ht="24" customHeight="1">
      <c r="A53" s="273">
        <v>35</v>
      </c>
      <c r="B53" s="274">
        <v>11</v>
      </c>
      <c r="C53" s="271" t="s">
        <v>176</v>
      </c>
      <c r="D53" s="271" t="s">
        <v>177</v>
      </c>
      <c r="E53" s="271" t="s">
        <v>116</v>
      </c>
      <c r="F53" s="275">
        <v>1</v>
      </c>
      <c r="G53" s="272"/>
      <c r="H53" s="272">
        <f t="shared" si="1"/>
        <v>0</v>
      </c>
      <c r="I53" s="287">
        <v>21</v>
      </c>
      <c r="J53" s="309"/>
    </row>
    <row r="54" spans="1:10" s="6" customFormat="1" ht="13.5" customHeight="1" thickBot="1">
      <c r="A54" s="299">
        <v>36</v>
      </c>
      <c r="B54" s="300">
        <v>11</v>
      </c>
      <c r="C54" s="301" t="s">
        <v>121</v>
      </c>
      <c r="D54" s="301" t="s">
        <v>122</v>
      </c>
      <c r="E54" s="301" t="s">
        <v>35</v>
      </c>
      <c r="F54" s="302">
        <v>68.4</v>
      </c>
      <c r="G54" s="305"/>
      <c r="H54" s="305">
        <f t="shared" si="1"/>
        <v>0</v>
      </c>
      <c r="I54" s="306">
        <v>21</v>
      </c>
      <c r="J54" s="309"/>
    </row>
    <row r="55" spans="1:10" s="6" customFormat="1" ht="21" customHeight="1" thickBot="1">
      <c r="A55" s="315"/>
      <c r="B55" s="315"/>
      <c r="C55" s="316" t="s">
        <v>123</v>
      </c>
      <c r="D55" s="316" t="s">
        <v>124</v>
      </c>
      <c r="E55" s="316"/>
      <c r="F55" s="317"/>
      <c r="G55" s="318"/>
      <c r="H55" s="318">
        <f>SUM(H56:H59)</f>
        <v>0</v>
      </c>
      <c r="I55" s="319"/>
      <c r="J55" s="309"/>
    </row>
    <row r="56" spans="1:10" s="6" customFormat="1" ht="13.5" customHeight="1">
      <c r="A56" s="278">
        <v>37</v>
      </c>
      <c r="B56" s="279">
        <v>11</v>
      </c>
      <c r="C56" s="280" t="s">
        <v>127</v>
      </c>
      <c r="D56" s="280" t="s">
        <v>231</v>
      </c>
      <c r="E56" s="280" t="s">
        <v>63</v>
      </c>
      <c r="F56" s="281">
        <v>41.861</v>
      </c>
      <c r="G56" s="307"/>
      <c r="H56" s="307">
        <f>F56*G56</f>
        <v>0</v>
      </c>
      <c r="I56" s="308">
        <v>21</v>
      </c>
      <c r="J56" s="309"/>
    </row>
    <row r="57" spans="1:10" s="6" customFormat="1" ht="24" customHeight="1">
      <c r="A57" s="273">
        <v>38</v>
      </c>
      <c r="B57" s="274">
        <v>11</v>
      </c>
      <c r="C57" s="271" t="s">
        <v>129</v>
      </c>
      <c r="D57" s="271" t="s">
        <v>130</v>
      </c>
      <c r="E57" s="271" t="s">
        <v>63</v>
      </c>
      <c r="F57" s="275">
        <v>376.749</v>
      </c>
      <c r="G57" s="272"/>
      <c r="H57" s="272">
        <f>F57*G57</f>
        <v>0</v>
      </c>
      <c r="I57" s="287">
        <v>21</v>
      </c>
      <c r="J57" s="309"/>
    </row>
    <row r="58" spans="1:10" s="6" customFormat="1" ht="24" customHeight="1">
      <c r="A58" s="273">
        <v>39</v>
      </c>
      <c r="B58" s="274">
        <v>11</v>
      </c>
      <c r="C58" s="271" t="s">
        <v>233</v>
      </c>
      <c r="D58" s="271" t="s">
        <v>234</v>
      </c>
      <c r="E58" s="271" t="s">
        <v>63</v>
      </c>
      <c r="F58" s="275">
        <v>41.861</v>
      </c>
      <c r="G58" s="272"/>
      <c r="H58" s="272">
        <f>F58*G58</f>
        <v>0</v>
      </c>
      <c r="I58" s="287">
        <v>21</v>
      </c>
      <c r="J58" s="309"/>
    </row>
    <row r="59" spans="1:10" s="6" customFormat="1" ht="24" customHeight="1" thickBot="1">
      <c r="A59" s="299">
        <v>40</v>
      </c>
      <c r="B59" s="300">
        <v>11</v>
      </c>
      <c r="C59" s="301" t="s">
        <v>289</v>
      </c>
      <c r="D59" s="301" t="s">
        <v>290</v>
      </c>
      <c r="E59" s="301" t="s">
        <v>20</v>
      </c>
      <c r="F59" s="302">
        <v>23</v>
      </c>
      <c r="G59" s="305"/>
      <c r="H59" s="305">
        <f>F59*G59</f>
        <v>0</v>
      </c>
      <c r="I59" s="306">
        <v>21</v>
      </c>
      <c r="J59" s="309"/>
    </row>
    <row r="60" spans="1:10" s="6" customFormat="1" ht="21" customHeight="1" thickBot="1">
      <c r="A60" s="315"/>
      <c r="B60" s="315"/>
      <c r="C60" s="316" t="s">
        <v>131</v>
      </c>
      <c r="D60" s="316" t="s">
        <v>132</v>
      </c>
      <c r="E60" s="316"/>
      <c r="F60" s="317"/>
      <c r="G60" s="318"/>
      <c r="H60" s="318">
        <f>SUM(H61)</f>
        <v>0</v>
      </c>
      <c r="I60" s="319"/>
      <c r="J60" s="309"/>
    </row>
    <row r="61" spans="1:10" s="6" customFormat="1" ht="13.5" customHeight="1" thickBot="1">
      <c r="A61" s="336">
        <v>41</v>
      </c>
      <c r="B61" s="337">
        <v>11</v>
      </c>
      <c r="C61" s="338" t="s">
        <v>257</v>
      </c>
      <c r="D61" s="338" t="s">
        <v>258</v>
      </c>
      <c r="E61" s="338" t="s">
        <v>63</v>
      </c>
      <c r="F61" s="339">
        <v>300.926</v>
      </c>
      <c r="G61" s="340"/>
      <c r="H61" s="340">
        <f>F61*G61</f>
        <v>0</v>
      </c>
      <c r="I61" s="341">
        <v>21</v>
      </c>
      <c r="J61" s="309"/>
    </row>
    <row r="62" spans="1:10" s="6" customFormat="1" ht="21" customHeight="1">
      <c r="A62" s="315"/>
      <c r="B62" s="315"/>
      <c r="C62" s="316" t="s">
        <v>135</v>
      </c>
      <c r="D62" s="316" t="s">
        <v>136</v>
      </c>
      <c r="E62" s="316"/>
      <c r="F62" s="317"/>
      <c r="G62" s="318"/>
      <c r="H62" s="318">
        <f>H63</f>
        <v>0</v>
      </c>
      <c r="I62" s="319"/>
      <c r="J62" s="309"/>
    </row>
    <row r="63" spans="1:10" s="6" customFormat="1" ht="21" customHeight="1" thickBot="1">
      <c r="A63" s="315"/>
      <c r="B63" s="315"/>
      <c r="C63" s="316" t="s">
        <v>137</v>
      </c>
      <c r="D63" s="316" t="s">
        <v>138</v>
      </c>
      <c r="E63" s="316"/>
      <c r="F63" s="317"/>
      <c r="G63" s="318"/>
      <c r="H63" s="318">
        <f>SUM(H64:H65)</f>
        <v>0</v>
      </c>
      <c r="I63" s="319"/>
      <c r="J63" s="309"/>
    </row>
    <row r="64" spans="1:10" s="6" customFormat="1" ht="13.5" customHeight="1">
      <c r="A64" s="278">
        <v>42</v>
      </c>
      <c r="B64" s="279">
        <v>11</v>
      </c>
      <c r="C64" s="280" t="s">
        <v>139</v>
      </c>
      <c r="D64" s="280" t="s">
        <v>140</v>
      </c>
      <c r="E64" s="280" t="s">
        <v>74</v>
      </c>
      <c r="F64" s="281">
        <v>1</v>
      </c>
      <c r="G64" s="307"/>
      <c r="H64" s="307">
        <f>F64*G64</f>
        <v>0</v>
      </c>
      <c r="I64" s="308">
        <v>21</v>
      </c>
      <c r="J64" s="309"/>
    </row>
    <row r="65" spans="1:10" s="6" customFormat="1" ht="13.5" customHeight="1" thickBot="1">
      <c r="A65" s="299">
        <v>43</v>
      </c>
      <c r="B65" s="300">
        <v>11</v>
      </c>
      <c r="C65" s="301" t="s">
        <v>141</v>
      </c>
      <c r="D65" s="301" t="s">
        <v>142</v>
      </c>
      <c r="E65" s="301" t="s">
        <v>35</v>
      </c>
      <c r="F65" s="302">
        <v>68.4</v>
      </c>
      <c r="G65" s="305"/>
      <c r="H65" s="305">
        <f>F65*G65</f>
        <v>0</v>
      </c>
      <c r="I65" s="306">
        <v>21</v>
      </c>
      <c r="J65" s="309"/>
    </row>
    <row r="66" spans="1:10" s="6" customFormat="1" ht="21" customHeight="1">
      <c r="A66" s="342"/>
      <c r="B66" s="342"/>
      <c r="C66" s="343"/>
      <c r="D66" s="343" t="s">
        <v>143</v>
      </c>
      <c r="E66" s="343"/>
      <c r="F66" s="344"/>
      <c r="G66" s="345"/>
      <c r="H66" s="345">
        <f>H12+H62</f>
        <v>0</v>
      </c>
      <c r="I66" s="319"/>
      <c r="J66" s="309"/>
    </row>
    <row r="67" spans="1:10" ht="12" customHeight="1">
      <c r="A67" s="346"/>
      <c r="B67" s="346"/>
      <c r="C67" s="347"/>
      <c r="D67" s="347"/>
      <c r="E67" s="347"/>
      <c r="F67" s="348"/>
      <c r="G67" s="349"/>
      <c r="H67" s="349"/>
      <c r="I67" s="350"/>
      <c r="J67" s="351"/>
    </row>
    <row r="68" spans="1:10" ht="12" customHeight="1">
      <c r="A68" s="346"/>
      <c r="B68" s="346"/>
      <c r="C68" s="347"/>
      <c r="D68" s="347"/>
      <c r="E68" s="347"/>
      <c r="F68" s="348"/>
      <c r="G68" s="349"/>
      <c r="H68" s="349"/>
      <c r="I68" s="350"/>
      <c r="J68" s="351"/>
    </row>
    <row r="69" spans="1:10" ht="12" customHeight="1">
      <c r="A69" s="346"/>
      <c r="B69" s="346"/>
      <c r="C69" s="347"/>
      <c r="D69" s="347"/>
      <c r="E69" s="347"/>
      <c r="F69" s="348"/>
      <c r="G69" s="349"/>
      <c r="H69" s="349"/>
      <c r="I69" s="350"/>
      <c r="J69" s="351"/>
    </row>
    <row r="70" spans="1:10" ht="12" customHeight="1">
      <c r="A70" s="346"/>
      <c r="B70" s="346"/>
      <c r="C70" s="347"/>
      <c r="D70" s="347"/>
      <c r="E70" s="347"/>
      <c r="F70" s="348"/>
      <c r="G70" s="349"/>
      <c r="H70" s="349"/>
      <c r="I70" s="350"/>
      <c r="J70" s="351"/>
    </row>
    <row r="71" spans="1:10" ht="12" customHeight="1">
      <c r="A71" s="346"/>
      <c r="B71" s="346"/>
      <c r="C71" s="347"/>
      <c r="D71" s="347"/>
      <c r="E71" s="347"/>
      <c r="F71" s="348"/>
      <c r="G71" s="349"/>
      <c r="H71" s="349"/>
      <c r="I71" s="350"/>
      <c r="J71" s="351"/>
    </row>
    <row r="72" spans="1:10" ht="12" customHeight="1">
      <c r="A72" s="346"/>
      <c r="B72" s="346"/>
      <c r="C72" s="347"/>
      <c r="D72" s="347"/>
      <c r="E72" s="347"/>
      <c r="F72" s="348"/>
      <c r="G72" s="349"/>
      <c r="H72" s="349"/>
      <c r="I72" s="350"/>
      <c r="J72" s="351"/>
    </row>
    <row r="73" spans="1:10" ht="12" customHeight="1">
      <c r="A73" s="346"/>
      <c r="B73" s="346"/>
      <c r="C73" s="347"/>
      <c r="D73" s="347"/>
      <c r="E73" s="347"/>
      <c r="F73" s="348"/>
      <c r="G73" s="349"/>
      <c r="H73" s="349"/>
      <c r="I73" s="350"/>
      <c r="J73" s="351"/>
    </row>
    <row r="74" spans="1:10" ht="12" customHeight="1">
      <c r="A74" s="346"/>
      <c r="B74" s="346"/>
      <c r="C74" s="347"/>
      <c r="D74" s="347"/>
      <c r="E74" s="347"/>
      <c r="F74" s="348"/>
      <c r="G74" s="349"/>
      <c r="H74" s="349"/>
      <c r="I74" s="350"/>
      <c r="J74" s="351"/>
    </row>
    <row r="75" spans="1:10" ht="12" customHeight="1">
      <c r="A75" s="346"/>
      <c r="B75" s="346"/>
      <c r="C75" s="347"/>
      <c r="D75" s="347"/>
      <c r="E75" s="347"/>
      <c r="F75" s="348"/>
      <c r="G75" s="349"/>
      <c r="H75" s="349"/>
      <c r="I75" s="350"/>
      <c r="J75" s="351"/>
    </row>
    <row r="76" spans="1:10" ht="12" customHeight="1">
      <c r="A76" s="346"/>
      <c r="B76" s="346"/>
      <c r="C76" s="347"/>
      <c r="D76" s="347"/>
      <c r="E76" s="347"/>
      <c r="F76" s="348"/>
      <c r="G76" s="349"/>
      <c r="H76" s="349"/>
      <c r="I76" s="350"/>
      <c r="J76" s="351"/>
    </row>
    <row r="77" spans="1:10" ht="12" customHeight="1">
      <c r="A77" s="346"/>
      <c r="B77" s="346"/>
      <c r="C77" s="347"/>
      <c r="D77" s="347"/>
      <c r="E77" s="347"/>
      <c r="F77" s="348"/>
      <c r="G77" s="349"/>
      <c r="H77" s="349"/>
      <c r="I77" s="350"/>
      <c r="J77" s="351"/>
    </row>
    <row r="78" spans="1:10" ht="12" customHeight="1">
      <c r="A78" s="346"/>
      <c r="B78" s="346"/>
      <c r="C78" s="347"/>
      <c r="D78" s="347"/>
      <c r="E78" s="347"/>
      <c r="F78" s="348"/>
      <c r="G78" s="349"/>
      <c r="H78" s="349"/>
      <c r="I78" s="350"/>
      <c r="J78" s="351"/>
    </row>
    <row r="79" spans="1:10" ht="12" customHeight="1">
      <c r="A79" s="346"/>
      <c r="B79" s="346"/>
      <c r="C79" s="347"/>
      <c r="D79" s="347"/>
      <c r="E79" s="347"/>
      <c r="F79" s="348"/>
      <c r="G79" s="349"/>
      <c r="H79" s="349"/>
      <c r="I79" s="350"/>
      <c r="J79" s="351"/>
    </row>
    <row r="80" ht="12" customHeight="1">
      <c r="I80" s="28"/>
    </row>
    <row r="81" ht="12" customHeight="1">
      <c r="I81" s="28"/>
    </row>
    <row r="82" ht="12" customHeight="1">
      <c r="I82" s="28"/>
    </row>
    <row r="83" ht="12" customHeight="1">
      <c r="I83" s="28"/>
    </row>
    <row r="84" ht="12" customHeight="1">
      <c r="I84" s="28"/>
    </row>
    <row r="85" ht="12" customHeight="1">
      <c r="I85" s="28"/>
    </row>
    <row r="86" ht="12" customHeight="1">
      <c r="I86" s="28"/>
    </row>
    <row r="87" ht="12" customHeight="1">
      <c r="I87" s="28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6"/>
    </row>
    <row r="100" ht="12" customHeight="1">
      <c r="I100" s="26"/>
    </row>
    <row r="101" ht="12" customHeight="1">
      <c r="I101" s="26"/>
    </row>
    <row r="102" ht="12" customHeight="1">
      <c r="I102" s="26"/>
    </row>
    <row r="103" ht="12" customHeight="1">
      <c r="I103" s="26"/>
    </row>
    <row r="104" ht="12" customHeight="1">
      <c r="I104" s="26"/>
    </row>
    <row r="105" ht="12" customHeight="1">
      <c r="I105" s="26"/>
    </row>
    <row r="106" ht="12" customHeight="1">
      <c r="I106" s="26"/>
    </row>
    <row r="107" ht="12" customHeight="1">
      <c r="I107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showGridLines="0" view="pageBreakPreview" zoomScaleSheetLayoutView="100" zoomScalePageLayoutView="0" workbookViewId="0" topLeftCell="A22">
      <selection activeCell="H13" sqref="H13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604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291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605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609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H13+H28+H30+H33+H41+H43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SUM(H14:H27)</f>
        <v>0</v>
      </c>
    </row>
    <row r="14" spans="1:9" s="6" customFormat="1" ht="13.5" customHeight="1">
      <c r="A14" s="278">
        <v>1</v>
      </c>
      <c r="B14" s="279">
        <v>12</v>
      </c>
      <c r="C14" s="280" t="s">
        <v>281</v>
      </c>
      <c r="D14" s="280" t="s">
        <v>282</v>
      </c>
      <c r="E14" s="280" t="s">
        <v>20</v>
      </c>
      <c r="F14" s="281">
        <v>16</v>
      </c>
      <c r="G14" s="307"/>
      <c r="H14" s="307">
        <f>F14*G14</f>
        <v>0</v>
      </c>
      <c r="I14" s="308">
        <v>21</v>
      </c>
    </row>
    <row r="15" spans="1:9" s="6" customFormat="1" ht="24" customHeight="1">
      <c r="A15" s="273">
        <v>2</v>
      </c>
      <c r="B15" s="274">
        <v>12</v>
      </c>
      <c r="C15" s="271" t="s">
        <v>45</v>
      </c>
      <c r="D15" s="271" t="s">
        <v>46</v>
      </c>
      <c r="E15" s="271" t="s">
        <v>40</v>
      </c>
      <c r="F15" s="275">
        <v>12.32</v>
      </c>
      <c r="G15" s="272"/>
      <c r="H15" s="272">
        <f aca="true" t="shared" si="0" ref="H15:H22">F15*G15</f>
        <v>0</v>
      </c>
      <c r="I15" s="287">
        <v>21</v>
      </c>
    </row>
    <row r="16" spans="1:9" s="6" customFormat="1" ht="13.5" customHeight="1">
      <c r="A16" s="273">
        <v>3</v>
      </c>
      <c r="B16" s="274">
        <v>12</v>
      </c>
      <c r="C16" s="271" t="s">
        <v>47</v>
      </c>
      <c r="D16" s="271" t="s">
        <v>185</v>
      </c>
      <c r="E16" s="271" t="s">
        <v>40</v>
      </c>
      <c r="F16" s="275">
        <v>6.16</v>
      </c>
      <c r="G16" s="272"/>
      <c r="H16" s="272">
        <f t="shared" si="0"/>
        <v>0</v>
      </c>
      <c r="I16" s="287">
        <v>21</v>
      </c>
    </row>
    <row r="17" spans="1:9" s="6" customFormat="1" ht="13.5" customHeight="1">
      <c r="A17" s="273">
        <v>4</v>
      </c>
      <c r="B17" s="274">
        <v>12</v>
      </c>
      <c r="C17" s="271" t="s">
        <v>186</v>
      </c>
      <c r="D17" s="271" t="s">
        <v>187</v>
      </c>
      <c r="E17" s="271" t="s">
        <v>20</v>
      </c>
      <c r="F17" s="275">
        <v>27.72</v>
      </c>
      <c r="G17" s="272"/>
      <c r="H17" s="272">
        <f t="shared" si="0"/>
        <v>0</v>
      </c>
      <c r="I17" s="287">
        <v>21</v>
      </c>
    </row>
    <row r="18" spans="1:9" s="6" customFormat="1" ht="13.5" customHeight="1">
      <c r="A18" s="273">
        <v>5</v>
      </c>
      <c r="B18" s="274">
        <v>12</v>
      </c>
      <c r="C18" s="271" t="s">
        <v>188</v>
      </c>
      <c r="D18" s="271" t="s">
        <v>189</v>
      </c>
      <c r="E18" s="271" t="s">
        <v>20</v>
      </c>
      <c r="F18" s="275">
        <v>27.72</v>
      </c>
      <c r="G18" s="272"/>
      <c r="H18" s="272">
        <f t="shared" si="0"/>
        <v>0</v>
      </c>
      <c r="I18" s="287">
        <v>21</v>
      </c>
    </row>
    <row r="19" spans="1:9" s="6" customFormat="1" ht="13.5" customHeight="1">
      <c r="A19" s="273">
        <v>6</v>
      </c>
      <c r="B19" s="274">
        <v>12</v>
      </c>
      <c r="C19" s="271" t="s">
        <v>53</v>
      </c>
      <c r="D19" s="271" t="s">
        <v>190</v>
      </c>
      <c r="E19" s="271" t="s">
        <v>40</v>
      </c>
      <c r="F19" s="275">
        <v>12.32</v>
      </c>
      <c r="G19" s="272"/>
      <c r="H19" s="272">
        <f t="shared" si="0"/>
        <v>0</v>
      </c>
      <c r="I19" s="287">
        <v>21</v>
      </c>
    </row>
    <row r="20" spans="1:9" s="6" customFormat="1" ht="24" customHeight="1">
      <c r="A20" s="273">
        <v>7</v>
      </c>
      <c r="B20" s="274">
        <v>12</v>
      </c>
      <c r="C20" s="271" t="s">
        <v>55</v>
      </c>
      <c r="D20" s="271" t="s">
        <v>56</v>
      </c>
      <c r="E20" s="271" t="s">
        <v>40</v>
      </c>
      <c r="F20" s="275">
        <v>12.32</v>
      </c>
      <c r="G20" s="272"/>
      <c r="H20" s="272">
        <f t="shared" si="0"/>
        <v>0</v>
      </c>
      <c r="I20" s="287">
        <v>21</v>
      </c>
    </row>
    <row r="21" spans="1:9" s="6" customFormat="1" ht="13.5" customHeight="1">
      <c r="A21" s="273">
        <v>8</v>
      </c>
      <c r="B21" s="274">
        <v>12</v>
      </c>
      <c r="C21" s="271" t="s">
        <v>57</v>
      </c>
      <c r="D21" s="271" t="s">
        <v>58</v>
      </c>
      <c r="E21" s="271" t="s">
        <v>40</v>
      </c>
      <c r="F21" s="275">
        <v>12.32</v>
      </c>
      <c r="G21" s="272"/>
      <c r="H21" s="272">
        <f t="shared" si="0"/>
        <v>0</v>
      </c>
      <c r="I21" s="287">
        <v>21</v>
      </c>
    </row>
    <row r="22" spans="1:9" s="6" customFormat="1" ht="13.5" customHeight="1">
      <c r="A22" s="273">
        <v>9</v>
      </c>
      <c r="B22" s="274">
        <v>12</v>
      </c>
      <c r="C22" s="271" t="s">
        <v>59</v>
      </c>
      <c r="D22" s="271" t="s">
        <v>195</v>
      </c>
      <c r="E22" s="271" t="s">
        <v>40</v>
      </c>
      <c r="F22" s="275">
        <v>8.085</v>
      </c>
      <c r="G22" s="272"/>
      <c r="H22" s="272">
        <f t="shared" si="0"/>
        <v>0</v>
      </c>
      <c r="I22" s="287">
        <v>21</v>
      </c>
    </row>
    <row r="23" spans="1:9" s="6" customFormat="1" ht="13.5" customHeight="1">
      <c r="A23" s="282">
        <v>10</v>
      </c>
      <c r="B23" s="283">
        <v>12</v>
      </c>
      <c r="C23" s="284" t="s">
        <v>61</v>
      </c>
      <c r="D23" s="284" t="s">
        <v>62</v>
      </c>
      <c r="E23" s="284" t="s">
        <v>63</v>
      </c>
      <c r="F23" s="285">
        <v>11.319</v>
      </c>
      <c r="G23" s="286"/>
      <c r="H23" s="286">
        <f>F23*G23</f>
        <v>0</v>
      </c>
      <c r="I23" s="287">
        <v>21</v>
      </c>
    </row>
    <row r="24" spans="1:9" s="6" customFormat="1" ht="13.5" customHeight="1">
      <c r="A24" s="273">
        <v>11</v>
      </c>
      <c r="B24" s="274">
        <v>12</v>
      </c>
      <c r="C24" s="271" t="s">
        <v>64</v>
      </c>
      <c r="D24" s="271" t="s">
        <v>196</v>
      </c>
      <c r="E24" s="271" t="s">
        <v>40</v>
      </c>
      <c r="F24" s="275">
        <v>3.465</v>
      </c>
      <c r="G24" s="272"/>
      <c r="H24" s="272">
        <f>F24*G24</f>
        <v>0</v>
      </c>
      <c r="I24" s="287">
        <v>21</v>
      </c>
    </row>
    <row r="25" spans="1:9" s="6" customFormat="1" ht="13.5" customHeight="1">
      <c r="A25" s="282">
        <v>12</v>
      </c>
      <c r="B25" s="283">
        <v>12</v>
      </c>
      <c r="C25" s="284" t="s">
        <v>66</v>
      </c>
      <c r="D25" s="284" t="s">
        <v>67</v>
      </c>
      <c r="E25" s="284" t="s">
        <v>63</v>
      </c>
      <c r="F25" s="285">
        <v>6.635</v>
      </c>
      <c r="G25" s="286"/>
      <c r="H25" s="286">
        <f>F25*G25</f>
        <v>0</v>
      </c>
      <c r="I25" s="287">
        <v>21</v>
      </c>
    </row>
    <row r="26" spans="1:9" s="6" customFormat="1" ht="24" customHeight="1">
      <c r="A26" s="273">
        <v>13</v>
      </c>
      <c r="B26" s="274">
        <v>12</v>
      </c>
      <c r="C26" s="271" t="s">
        <v>68</v>
      </c>
      <c r="D26" s="271" t="s">
        <v>202</v>
      </c>
      <c r="E26" s="271" t="s">
        <v>63</v>
      </c>
      <c r="F26" s="275">
        <v>6.528</v>
      </c>
      <c r="G26" s="272"/>
      <c r="H26" s="272">
        <f>F26*G26</f>
        <v>0</v>
      </c>
      <c r="I26" s="287">
        <v>21</v>
      </c>
    </row>
    <row r="27" spans="1:9" s="6" customFormat="1" ht="24" customHeight="1" thickBot="1">
      <c r="A27" s="299">
        <v>14</v>
      </c>
      <c r="B27" s="300">
        <v>12</v>
      </c>
      <c r="C27" s="301" t="s">
        <v>70</v>
      </c>
      <c r="D27" s="301" t="s">
        <v>71</v>
      </c>
      <c r="E27" s="301" t="s">
        <v>40</v>
      </c>
      <c r="F27" s="302">
        <v>12.32</v>
      </c>
      <c r="G27" s="305"/>
      <c r="H27" s="305">
        <f>F27*G27</f>
        <v>0</v>
      </c>
      <c r="I27" s="306">
        <v>21</v>
      </c>
    </row>
    <row r="28" spans="1:9" s="6" customFormat="1" ht="21" customHeight="1" thickBot="1">
      <c r="A28" s="315"/>
      <c r="B28" s="315"/>
      <c r="C28" s="316" t="s">
        <v>12</v>
      </c>
      <c r="D28" s="316" t="s">
        <v>81</v>
      </c>
      <c r="E28" s="316"/>
      <c r="F28" s="317"/>
      <c r="G28" s="318"/>
      <c r="H28" s="318">
        <f>SUM(H29)</f>
        <v>0</v>
      </c>
      <c r="I28" s="319"/>
    </row>
    <row r="29" spans="1:9" s="6" customFormat="1" ht="13.5" customHeight="1" thickBot="1">
      <c r="A29" s="336">
        <v>15</v>
      </c>
      <c r="B29" s="337">
        <v>12</v>
      </c>
      <c r="C29" s="338" t="s">
        <v>203</v>
      </c>
      <c r="D29" s="338" t="s">
        <v>204</v>
      </c>
      <c r="E29" s="338" t="s">
        <v>40</v>
      </c>
      <c r="F29" s="339">
        <v>0.77</v>
      </c>
      <c r="G29" s="340"/>
      <c r="H29" s="340">
        <f>F29*G29</f>
        <v>0</v>
      </c>
      <c r="I29" s="341">
        <v>21</v>
      </c>
    </row>
    <row r="30" spans="1:9" s="6" customFormat="1" ht="21" customHeight="1" thickBot="1">
      <c r="A30" s="315"/>
      <c r="B30" s="315"/>
      <c r="C30" s="316" t="s">
        <v>13</v>
      </c>
      <c r="D30" s="316" t="s">
        <v>85</v>
      </c>
      <c r="E30" s="316"/>
      <c r="F30" s="317"/>
      <c r="G30" s="318"/>
      <c r="H30" s="318">
        <f>SUM(H31:H32)</f>
        <v>0</v>
      </c>
      <c r="I30" s="319"/>
    </row>
    <row r="31" spans="1:9" s="6" customFormat="1" ht="24" customHeight="1">
      <c r="A31" s="278">
        <v>16</v>
      </c>
      <c r="B31" s="279">
        <v>12</v>
      </c>
      <c r="C31" s="280" t="s">
        <v>284</v>
      </c>
      <c r="D31" s="280" t="s">
        <v>285</v>
      </c>
      <c r="E31" s="280" t="s">
        <v>20</v>
      </c>
      <c r="F31" s="281">
        <v>16</v>
      </c>
      <c r="G31" s="307"/>
      <c r="H31" s="307">
        <f>F31*G31</f>
        <v>0</v>
      </c>
      <c r="I31" s="308">
        <v>21</v>
      </c>
    </row>
    <row r="32" spans="1:9" s="6" customFormat="1" ht="13.5" customHeight="1" thickBot="1">
      <c r="A32" s="310">
        <v>17</v>
      </c>
      <c r="B32" s="311">
        <v>12</v>
      </c>
      <c r="C32" s="312" t="s">
        <v>286</v>
      </c>
      <c r="D32" s="312" t="s">
        <v>287</v>
      </c>
      <c r="E32" s="312" t="s">
        <v>80</v>
      </c>
      <c r="F32" s="313">
        <v>1</v>
      </c>
      <c r="G32" s="314"/>
      <c r="H32" s="314">
        <f>F32*G32</f>
        <v>0</v>
      </c>
      <c r="I32" s="306">
        <v>21</v>
      </c>
    </row>
    <row r="33" spans="1:9" s="6" customFormat="1" ht="21" customHeight="1" thickBot="1">
      <c r="A33" s="315"/>
      <c r="B33" s="315"/>
      <c r="C33" s="316" t="s">
        <v>14</v>
      </c>
      <c r="D33" s="316" t="s">
        <v>96</v>
      </c>
      <c r="E33" s="316"/>
      <c r="F33" s="317"/>
      <c r="G33" s="318"/>
      <c r="H33" s="318">
        <f>SUM(H34:H40)</f>
        <v>0</v>
      </c>
      <c r="I33" s="319"/>
    </row>
    <row r="34" spans="1:9" s="6" customFormat="1" ht="13.5" customHeight="1">
      <c r="A34" s="278">
        <v>18</v>
      </c>
      <c r="B34" s="279">
        <v>12</v>
      </c>
      <c r="C34" s="280" t="s">
        <v>213</v>
      </c>
      <c r="D34" s="280" t="s">
        <v>214</v>
      </c>
      <c r="E34" s="280" t="s">
        <v>80</v>
      </c>
      <c r="F34" s="281">
        <v>4</v>
      </c>
      <c r="G34" s="307"/>
      <c r="H34" s="307">
        <f aca="true" t="shared" si="1" ref="H34:H40">F34*G34</f>
        <v>0</v>
      </c>
      <c r="I34" s="308">
        <v>21</v>
      </c>
    </row>
    <row r="35" spans="1:9" s="6" customFormat="1" ht="24" customHeight="1">
      <c r="A35" s="273">
        <v>19</v>
      </c>
      <c r="B35" s="274">
        <v>12</v>
      </c>
      <c r="C35" s="271" t="s">
        <v>215</v>
      </c>
      <c r="D35" s="271" t="s">
        <v>216</v>
      </c>
      <c r="E35" s="271" t="s">
        <v>35</v>
      </c>
      <c r="F35" s="275">
        <v>7.7</v>
      </c>
      <c r="G35" s="272"/>
      <c r="H35" s="272">
        <f t="shared" si="1"/>
        <v>0</v>
      </c>
      <c r="I35" s="287">
        <v>21</v>
      </c>
    </row>
    <row r="36" spans="1:9" s="6" customFormat="1" ht="24" customHeight="1">
      <c r="A36" s="282">
        <v>20</v>
      </c>
      <c r="B36" s="283">
        <v>12</v>
      </c>
      <c r="C36" s="284" t="s">
        <v>217</v>
      </c>
      <c r="D36" s="284" t="s">
        <v>218</v>
      </c>
      <c r="E36" s="284" t="s">
        <v>35</v>
      </c>
      <c r="F36" s="285">
        <v>8.12</v>
      </c>
      <c r="G36" s="286"/>
      <c r="H36" s="286">
        <f t="shared" si="1"/>
        <v>0</v>
      </c>
      <c r="I36" s="287">
        <v>21</v>
      </c>
    </row>
    <row r="37" spans="1:9" s="6" customFormat="1" ht="13.5" customHeight="1">
      <c r="A37" s="273">
        <v>21</v>
      </c>
      <c r="B37" s="274">
        <v>12</v>
      </c>
      <c r="C37" s="271" t="s">
        <v>219</v>
      </c>
      <c r="D37" s="271" t="s">
        <v>220</v>
      </c>
      <c r="E37" s="271" t="s">
        <v>80</v>
      </c>
      <c r="F37" s="275">
        <v>2</v>
      </c>
      <c r="G37" s="272"/>
      <c r="H37" s="272">
        <f t="shared" si="1"/>
        <v>0</v>
      </c>
      <c r="I37" s="287">
        <v>21</v>
      </c>
    </row>
    <row r="38" spans="1:9" s="6" customFormat="1" ht="13.5" customHeight="1">
      <c r="A38" s="273">
        <v>22</v>
      </c>
      <c r="B38" s="274">
        <v>12</v>
      </c>
      <c r="C38" s="271" t="s">
        <v>221</v>
      </c>
      <c r="D38" s="271" t="s">
        <v>222</v>
      </c>
      <c r="E38" s="271" t="s">
        <v>80</v>
      </c>
      <c r="F38" s="275">
        <v>2</v>
      </c>
      <c r="G38" s="272"/>
      <c r="H38" s="272">
        <f t="shared" si="1"/>
        <v>0</v>
      </c>
      <c r="I38" s="287">
        <v>21</v>
      </c>
    </row>
    <row r="39" spans="1:9" s="6" customFormat="1" ht="24" customHeight="1">
      <c r="A39" s="273">
        <v>23</v>
      </c>
      <c r="B39" s="274">
        <v>12</v>
      </c>
      <c r="C39" s="271" t="s">
        <v>223</v>
      </c>
      <c r="D39" s="271" t="s">
        <v>224</v>
      </c>
      <c r="E39" s="271" t="s">
        <v>80</v>
      </c>
      <c r="F39" s="275">
        <v>2</v>
      </c>
      <c r="G39" s="272"/>
      <c r="H39" s="272">
        <f t="shared" si="1"/>
        <v>0</v>
      </c>
      <c r="I39" s="287">
        <v>21</v>
      </c>
    </row>
    <row r="40" spans="1:9" s="6" customFormat="1" ht="13.5" customHeight="1" thickBot="1">
      <c r="A40" s="299">
        <v>24</v>
      </c>
      <c r="B40" s="300">
        <v>12</v>
      </c>
      <c r="C40" s="301" t="s">
        <v>225</v>
      </c>
      <c r="D40" s="301" t="s">
        <v>226</v>
      </c>
      <c r="E40" s="301" t="s">
        <v>35</v>
      </c>
      <c r="F40" s="302">
        <v>7.7</v>
      </c>
      <c r="G40" s="305"/>
      <c r="H40" s="305">
        <f t="shared" si="1"/>
        <v>0</v>
      </c>
      <c r="I40" s="306">
        <v>21</v>
      </c>
    </row>
    <row r="41" spans="1:9" s="6" customFormat="1" ht="21" customHeight="1" thickBot="1">
      <c r="A41" s="315"/>
      <c r="B41" s="315"/>
      <c r="C41" s="316" t="s">
        <v>123</v>
      </c>
      <c r="D41" s="316" t="s">
        <v>124</v>
      </c>
      <c r="E41" s="316"/>
      <c r="F41" s="317"/>
      <c r="G41" s="318"/>
      <c r="H41" s="318">
        <f>SUM(H42)</f>
        <v>0</v>
      </c>
      <c r="I41" s="319"/>
    </row>
    <row r="42" spans="1:9" s="6" customFormat="1" ht="24" customHeight="1" thickBot="1">
      <c r="A42" s="336">
        <v>25</v>
      </c>
      <c r="B42" s="337">
        <v>12</v>
      </c>
      <c r="C42" s="338" t="s">
        <v>289</v>
      </c>
      <c r="D42" s="338" t="s">
        <v>290</v>
      </c>
      <c r="E42" s="338" t="s">
        <v>20</v>
      </c>
      <c r="F42" s="339">
        <v>16</v>
      </c>
      <c r="G42" s="340"/>
      <c r="H42" s="340">
        <f>F42*G42</f>
        <v>0</v>
      </c>
      <c r="I42" s="341">
        <v>21</v>
      </c>
    </row>
    <row r="43" spans="1:9" s="6" customFormat="1" ht="21" customHeight="1" thickBot="1">
      <c r="A43" s="315"/>
      <c r="B43" s="315"/>
      <c r="C43" s="316" t="s">
        <v>131</v>
      </c>
      <c r="D43" s="316" t="s">
        <v>132</v>
      </c>
      <c r="E43" s="316"/>
      <c r="F43" s="317"/>
      <c r="G43" s="318"/>
      <c r="H43" s="318">
        <f>SUM(H44)</f>
        <v>0</v>
      </c>
      <c r="I43" s="319"/>
    </row>
    <row r="44" spans="1:9" s="6" customFormat="1" ht="24" customHeight="1" thickBot="1">
      <c r="A44" s="336">
        <v>26</v>
      </c>
      <c r="B44" s="337">
        <v>12</v>
      </c>
      <c r="C44" s="338" t="s">
        <v>133</v>
      </c>
      <c r="D44" s="338" t="s">
        <v>134</v>
      </c>
      <c r="E44" s="338" t="s">
        <v>63</v>
      </c>
      <c r="F44" s="339">
        <v>22.816</v>
      </c>
      <c r="G44" s="340"/>
      <c r="H44" s="340">
        <f>F44*G44</f>
        <v>0</v>
      </c>
      <c r="I44" s="341">
        <v>21</v>
      </c>
    </row>
    <row r="45" spans="1:9" s="6" customFormat="1" ht="21" customHeight="1">
      <c r="A45" s="315"/>
      <c r="B45" s="315"/>
      <c r="C45" s="316" t="s">
        <v>135</v>
      </c>
      <c r="D45" s="316" t="s">
        <v>136</v>
      </c>
      <c r="E45" s="316"/>
      <c r="F45" s="317"/>
      <c r="G45" s="318"/>
      <c r="H45" s="318">
        <f>H46</f>
        <v>0</v>
      </c>
      <c r="I45" s="319"/>
    </row>
    <row r="46" spans="1:9" s="6" customFormat="1" ht="21" customHeight="1" thickBot="1">
      <c r="A46" s="315"/>
      <c r="B46" s="315"/>
      <c r="C46" s="316" t="s">
        <v>137</v>
      </c>
      <c r="D46" s="316" t="s">
        <v>138</v>
      </c>
      <c r="E46" s="316"/>
      <c r="F46" s="317"/>
      <c r="G46" s="318"/>
      <c r="H46" s="318">
        <f>SUM(H47:H48)</f>
        <v>0</v>
      </c>
      <c r="I46" s="319"/>
    </row>
    <row r="47" spans="1:9" s="6" customFormat="1" ht="13.5" customHeight="1">
      <c r="A47" s="278">
        <v>27</v>
      </c>
      <c r="B47" s="279">
        <v>12</v>
      </c>
      <c r="C47" s="280" t="s">
        <v>235</v>
      </c>
      <c r="D47" s="280" t="s">
        <v>236</v>
      </c>
      <c r="E47" s="280" t="s">
        <v>74</v>
      </c>
      <c r="F47" s="281">
        <v>4</v>
      </c>
      <c r="G47" s="307"/>
      <c r="H47" s="307">
        <f>F47*G47</f>
        <v>0</v>
      </c>
      <c r="I47" s="308">
        <v>21</v>
      </c>
    </row>
    <row r="48" spans="1:9" s="6" customFormat="1" ht="13.5" customHeight="1" thickBot="1">
      <c r="A48" s="299">
        <v>28</v>
      </c>
      <c r="B48" s="300">
        <v>12</v>
      </c>
      <c r="C48" s="301" t="s">
        <v>237</v>
      </c>
      <c r="D48" s="301" t="s">
        <v>238</v>
      </c>
      <c r="E48" s="301" t="s">
        <v>35</v>
      </c>
      <c r="F48" s="302">
        <v>7.7</v>
      </c>
      <c r="G48" s="305"/>
      <c r="H48" s="305">
        <f>F48*G48</f>
        <v>0</v>
      </c>
      <c r="I48" s="306">
        <v>21</v>
      </c>
    </row>
    <row r="49" spans="1:9" s="6" customFormat="1" ht="21" customHeight="1">
      <c r="A49" s="342"/>
      <c r="B49" s="342"/>
      <c r="C49" s="343"/>
      <c r="D49" s="343" t="s">
        <v>143</v>
      </c>
      <c r="E49" s="343"/>
      <c r="F49" s="344"/>
      <c r="G49" s="345"/>
      <c r="H49" s="345">
        <f>H12+H45</f>
        <v>0</v>
      </c>
      <c r="I49" s="319"/>
    </row>
    <row r="50" spans="1:9" ht="12" customHeight="1">
      <c r="A50" s="346"/>
      <c r="B50" s="346"/>
      <c r="C50" s="347"/>
      <c r="D50" s="347"/>
      <c r="E50" s="347"/>
      <c r="F50" s="348"/>
      <c r="G50" s="349"/>
      <c r="H50" s="349"/>
      <c r="I50" s="350"/>
    </row>
    <row r="51" spans="1:9" ht="12" customHeight="1">
      <c r="A51" s="346"/>
      <c r="B51" s="346"/>
      <c r="C51" s="347"/>
      <c r="D51" s="347"/>
      <c r="E51" s="347"/>
      <c r="F51" s="348"/>
      <c r="G51" s="349"/>
      <c r="H51" s="349"/>
      <c r="I51" s="350"/>
    </row>
    <row r="52" spans="1:9" ht="12" customHeight="1">
      <c r="A52" s="346"/>
      <c r="B52" s="346"/>
      <c r="C52" s="347"/>
      <c r="D52" s="347"/>
      <c r="E52" s="347"/>
      <c r="F52" s="348"/>
      <c r="G52" s="349"/>
      <c r="H52" s="349"/>
      <c r="I52" s="350"/>
    </row>
    <row r="53" ht="12" customHeight="1">
      <c r="I53" s="28"/>
    </row>
    <row r="54" ht="12" customHeight="1">
      <c r="I54" s="28"/>
    </row>
    <row r="55" ht="12" customHeight="1">
      <c r="I55" s="28"/>
    </row>
    <row r="56" ht="12" customHeight="1">
      <c r="I56" s="28"/>
    </row>
    <row r="57" ht="12" customHeight="1">
      <c r="I57" s="28"/>
    </row>
    <row r="58" ht="12" customHeight="1">
      <c r="I58" s="28"/>
    </row>
    <row r="59" ht="12" customHeight="1">
      <c r="I59" s="28"/>
    </row>
    <row r="60" ht="12" customHeight="1">
      <c r="I60" s="28"/>
    </row>
    <row r="61" ht="12" customHeight="1">
      <c r="I61" s="28"/>
    </row>
    <row r="62" ht="12" customHeight="1">
      <c r="I62" s="28"/>
    </row>
    <row r="63" ht="12" customHeight="1">
      <c r="I63" s="28"/>
    </row>
    <row r="64" ht="12" customHeight="1">
      <c r="I64" s="28"/>
    </row>
    <row r="65" ht="12" customHeight="1">
      <c r="I65" s="28"/>
    </row>
    <row r="66" ht="12" customHeight="1">
      <c r="I66" s="28"/>
    </row>
    <row r="67" ht="12" customHeight="1">
      <c r="I67" s="28"/>
    </row>
    <row r="68" ht="12" customHeight="1">
      <c r="I68" s="28"/>
    </row>
    <row r="69" ht="12" customHeight="1">
      <c r="I69" s="28"/>
    </row>
    <row r="70" ht="12" customHeight="1">
      <c r="I70" s="28"/>
    </row>
    <row r="71" ht="12" customHeight="1">
      <c r="I71" s="28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  <row r="80" ht="12" customHeight="1">
      <c r="I80" s="28"/>
    </row>
    <row r="81" ht="12" customHeight="1">
      <c r="I81" s="28"/>
    </row>
    <row r="82" ht="12" customHeight="1">
      <c r="I82" s="28"/>
    </row>
    <row r="83" ht="12" customHeight="1">
      <c r="I83" s="28"/>
    </row>
    <row r="84" ht="12" customHeight="1">
      <c r="I84" s="28"/>
    </row>
    <row r="85" ht="12" customHeight="1">
      <c r="I85" s="28"/>
    </row>
    <row r="86" ht="12" customHeight="1">
      <c r="I86" s="28"/>
    </row>
    <row r="87" ht="12" customHeight="1">
      <c r="I87" s="28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8"/>
    </row>
    <row r="102" ht="12" customHeight="1">
      <c r="I102" s="28"/>
    </row>
    <row r="103" ht="12" customHeight="1">
      <c r="I103" s="26"/>
    </row>
    <row r="104" ht="12" customHeight="1">
      <c r="I104" s="26"/>
    </row>
    <row r="105" ht="12" customHeight="1">
      <c r="I105" s="26"/>
    </row>
    <row r="106" ht="12" customHeight="1">
      <c r="I106" s="26"/>
    </row>
    <row r="107" ht="12" customHeight="1">
      <c r="I107" s="26"/>
    </row>
    <row r="108" ht="12" customHeight="1">
      <c r="I108" s="26"/>
    </row>
    <row r="109" ht="12" customHeight="1">
      <c r="I109" s="26"/>
    </row>
    <row r="110" ht="12" customHeight="1">
      <c r="I110" s="26"/>
    </row>
    <row r="111" ht="12" customHeight="1">
      <c r="I111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9"/>
  <sheetViews>
    <sheetView showGridLines="0" view="pageBreakPreview" zoomScaleSheetLayoutView="100" zoomScalePageLayoutView="0" workbookViewId="0" topLeftCell="A52">
      <selection activeCell="H13" sqref="H13"/>
    </sheetView>
  </sheetViews>
  <sheetFormatPr defaultColWidth="10.5" defaultRowHeight="10.5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8">
      <c r="A1" s="7" t="s">
        <v>604</v>
      </c>
      <c r="B1" s="7"/>
      <c r="C1" s="8"/>
      <c r="D1" s="8"/>
      <c r="E1" s="8"/>
      <c r="F1" s="8"/>
      <c r="G1" s="8"/>
      <c r="H1" s="8"/>
      <c r="I1" s="8"/>
    </row>
    <row r="2" spans="1:9" s="6" customFormat="1" ht="11.25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1.25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1.25">
      <c r="A4" s="9" t="s">
        <v>364</v>
      </c>
      <c r="B4" s="9"/>
      <c r="C4" s="8"/>
      <c r="D4" s="9" t="s">
        <v>292</v>
      </c>
      <c r="E4" s="8"/>
      <c r="F4" s="10"/>
      <c r="G4" s="8"/>
      <c r="H4" s="8"/>
      <c r="I4" s="8"/>
    </row>
    <row r="5" spans="1:9" s="6" customFormat="1" ht="11.25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1.25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11.25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3.25" thickBot="1">
      <c r="A9" s="11" t="s">
        <v>3</v>
      </c>
      <c r="B9" s="11" t="s">
        <v>605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609</v>
      </c>
    </row>
    <row r="10" spans="1:9" s="6" customFormat="1" ht="12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10.5">
      <c r="A11" s="12"/>
      <c r="B11" s="12"/>
      <c r="C11" s="12"/>
      <c r="D11" s="12"/>
      <c r="E11" s="12"/>
      <c r="F11" s="12"/>
      <c r="G11" s="12"/>
      <c r="H11" s="12"/>
    </row>
    <row r="12" spans="1:8" s="6" customFormat="1" ht="11.25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H13+H40+H43+H47+H57+H72+H77</f>
        <v>0</v>
      </c>
    </row>
    <row r="13" spans="1:8" s="6" customFormat="1" ht="12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SUM(H14:H39)</f>
        <v>0</v>
      </c>
    </row>
    <row r="14" spans="1:11" s="6" customFormat="1" ht="11.25">
      <c r="A14" s="278">
        <v>1</v>
      </c>
      <c r="B14" s="279">
        <v>13</v>
      </c>
      <c r="C14" s="280" t="s">
        <v>18</v>
      </c>
      <c r="D14" s="280" t="s">
        <v>19</v>
      </c>
      <c r="E14" s="280" t="s">
        <v>20</v>
      </c>
      <c r="F14" s="281">
        <v>382.27</v>
      </c>
      <c r="G14" s="307"/>
      <c r="H14" s="307">
        <f>F14*G14</f>
        <v>0</v>
      </c>
      <c r="I14" s="308">
        <v>21</v>
      </c>
      <c r="J14" s="309"/>
      <c r="K14" s="309"/>
    </row>
    <row r="15" spans="1:11" s="6" customFormat="1" ht="22.5">
      <c r="A15" s="386" t="s">
        <v>646</v>
      </c>
      <c r="B15" s="387">
        <v>13</v>
      </c>
      <c r="C15" s="323">
        <v>113107224</v>
      </c>
      <c r="D15" s="323" t="s">
        <v>647</v>
      </c>
      <c r="E15" s="323" t="s">
        <v>20</v>
      </c>
      <c r="F15" s="324">
        <v>668.04</v>
      </c>
      <c r="G15" s="325"/>
      <c r="H15" s="272">
        <f aca="true" t="shared" si="0" ref="H15:H34">F15*G15</f>
        <v>0</v>
      </c>
      <c r="I15" s="326">
        <v>21</v>
      </c>
      <c r="J15" s="309"/>
      <c r="K15" s="309"/>
    </row>
    <row r="16" spans="1:11" s="6" customFormat="1" ht="22.5">
      <c r="A16" s="273">
        <v>2</v>
      </c>
      <c r="B16" s="274">
        <v>13</v>
      </c>
      <c r="C16" s="271" t="s">
        <v>21</v>
      </c>
      <c r="D16" s="271" t="s">
        <v>22</v>
      </c>
      <c r="E16" s="271" t="s">
        <v>20</v>
      </c>
      <c r="F16" s="275">
        <v>674.04</v>
      </c>
      <c r="G16" s="272"/>
      <c r="H16" s="272">
        <f t="shared" si="0"/>
        <v>0</v>
      </c>
      <c r="I16" s="287">
        <v>21</v>
      </c>
      <c r="J16" s="309"/>
      <c r="K16" s="309"/>
    </row>
    <row r="17" spans="1:11" s="6" customFormat="1" ht="11.25">
      <c r="A17" s="273">
        <v>3</v>
      </c>
      <c r="B17" s="274">
        <v>13</v>
      </c>
      <c r="C17" s="271" t="s">
        <v>23</v>
      </c>
      <c r="D17" s="271" t="s">
        <v>181</v>
      </c>
      <c r="E17" s="271" t="s">
        <v>20</v>
      </c>
      <c r="F17" s="275">
        <v>382.27</v>
      </c>
      <c r="G17" s="272"/>
      <c r="H17" s="272">
        <f t="shared" si="0"/>
        <v>0</v>
      </c>
      <c r="I17" s="287">
        <v>21</v>
      </c>
      <c r="J17" s="309"/>
      <c r="K17" s="309"/>
    </row>
    <row r="18" spans="1:11" s="6" customFormat="1" ht="22.5">
      <c r="A18" s="273">
        <v>4</v>
      </c>
      <c r="B18" s="274">
        <v>13</v>
      </c>
      <c r="C18" s="271" t="s">
        <v>25</v>
      </c>
      <c r="D18" s="271" t="s">
        <v>26</v>
      </c>
      <c r="E18" s="271" t="s">
        <v>20</v>
      </c>
      <c r="F18" s="275">
        <v>1048.6</v>
      </c>
      <c r="G18" s="272"/>
      <c r="H18" s="272">
        <f t="shared" si="0"/>
        <v>0</v>
      </c>
      <c r="I18" s="287">
        <v>21</v>
      </c>
      <c r="J18" s="309"/>
      <c r="K18" s="309"/>
    </row>
    <row r="19" spans="1:11" s="6" customFormat="1" ht="22.5">
      <c r="A19" s="273">
        <v>5</v>
      </c>
      <c r="B19" s="274">
        <v>13</v>
      </c>
      <c r="C19" s="271" t="s">
        <v>27</v>
      </c>
      <c r="D19" s="271" t="s">
        <v>28</v>
      </c>
      <c r="E19" s="271" t="s">
        <v>29</v>
      </c>
      <c r="F19" s="275">
        <v>1920</v>
      </c>
      <c r="G19" s="272"/>
      <c r="H19" s="272">
        <f t="shared" si="0"/>
        <v>0</v>
      </c>
      <c r="I19" s="287">
        <v>21</v>
      </c>
      <c r="J19" s="309"/>
      <c r="K19" s="309"/>
    </row>
    <row r="20" spans="1:11" s="6" customFormat="1" ht="22.5">
      <c r="A20" s="273">
        <v>6</v>
      </c>
      <c r="B20" s="274">
        <v>13</v>
      </c>
      <c r="C20" s="271" t="s">
        <v>30</v>
      </c>
      <c r="D20" s="271" t="s">
        <v>31</v>
      </c>
      <c r="E20" s="271" t="s">
        <v>32</v>
      </c>
      <c r="F20" s="275">
        <v>80</v>
      </c>
      <c r="G20" s="272"/>
      <c r="H20" s="272">
        <f t="shared" si="0"/>
        <v>0</v>
      </c>
      <c r="I20" s="287">
        <v>21</v>
      </c>
      <c r="J20" s="309"/>
      <c r="K20" s="309"/>
    </row>
    <row r="21" spans="1:11" s="6" customFormat="1" ht="22.5">
      <c r="A21" s="273">
        <v>7</v>
      </c>
      <c r="B21" s="274">
        <v>13</v>
      </c>
      <c r="C21" s="271" t="s">
        <v>240</v>
      </c>
      <c r="D21" s="271" t="s">
        <v>293</v>
      </c>
      <c r="E21" s="271" t="s">
        <v>35</v>
      </c>
      <c r="F21" s="275">
        <v>13.2</v>
      </c>
      <c r="G21" s="272"/>
      <c r="H21" s="272">
        <f t="shared" si="0"/>
        <v>0</v>
      </c>
      <c r="I21" s="287">
        <v>21</v>
      </c>
      <c r="J21" s="309"/>
      <c r="K21" s="309"/>
    </row>
    <row r="22" spans="1:11" s="6" customFormat="1" ht="22.5">
      <c r="A22" s="273">
        <v>8</v>
      </c>
      <c r="B22" s="274">
        <v>13</v>
      </c>
      <c r="C22" s="271" t="s">
        <v>294</v>
      </c>
      <c r="D22" s="271" t="s">
        <v>295</v>
      </c>
      <c r="E22" s="271" t="s">
        <v>35</v>
      </c>
      <c r="F22" s="275">
        <v>12</v>
      </c>
      <c r="G22" s="272"/>
      <c r="H22" s="272">
        <f t="shared" si="0"/>
        <v>0</v>
      </c>
      <c r="I22" s="287">
        <v>21</v>
      </c>
      <c r="J22" s="309"/>
      <c r="K22" s="309"/>
    </row>
    <row r="23" spans="1:11" s="6" customFormat="1" ht="22.5">
      <c r="A23" s="273">
        <v>9</v>
      </c>
      <c r="B23" s="274">
        <v>13</v>
      </c>
      <c r="C23" s="271" t="s">
        <v>242</v>
      </c>
      <c r="D23" s="271" t="s">
        <v>243</v>
      </c>
      <c r="E23" s="271" t="s">
        <v>35</v>
      </c>
      <c r="F23" s="275">
        <v>1.2</v>
      </c>
      <c r="G23" s="272"/>
      <c r="H23" s="272">
        <f t="shared" si="0"/>
        <v>0</v>
      </c>
      <c r="I23" s="287">
        <v>21</v>
      </c>
      <c r="J23" s="309"/>
      <c r="K23" s="309"/>
    </row>
    <row r="24" spans="1:11" s="6" customFormat="1" ht="22.5">
      <c r="A24" s="273">
        <v>10</v>
      </c>
      <c r="B24" s="274">
        <v>13</v>
      </c>
      <c r="C24" s="271" t="s">
        <v>38</v>
      </c>
      <c r="D24" s="271" t="s">
        <v>39</v>
      </c>
      <c r="E24" s="271" t="s">
        <v>40</v>
      </c>
      <c r="F24" s="275">
        <v>47.52</v>
      </c>
      <c r="G24" s="272"/>
      <c r="H24" s="272">
        <f t="shared" si="0"/>
        <v>0</v>
      </c>
      <c r="I24" s="287">
        <v>21</v>
      </c>
      <c r="J24" s="309"/>
      <c r="K24" s="309"/>
    </row>
    <row r="25" spans="1:11" s="6" customFormat="1" ht="22.5">
      <c r="A25" s="273">
        <v>11</v>
      </c>
      <c r="B25" s="274">
        <v>13</v>
      </c>
      <c r="C25" s="271" t="s">
        <v>45</v>
      </c>
      <c r="D25" s="271" t="s">
        <v>46</v>
      </c>
      <c r="E25" s="271" t="s">
        <v>40</v>
      </c>
      <c r="F25" s="275">
        <v>1147.286</v>
      </c>
      <c r="G25" s="272"/>
      <c r="H25" s="272">
        <f t="shared" si="0"/>
        <v>0</v>
      </c>
      <c r="I25" s="287">
        <v>21</v>
      </c>
      <c r="J25" s="309"/>
      <c r="K25" s="309"/>
    </row>
    <row r="26" spans="1:11" s="6" customFormat="1" ht="11.25">
      <c r="A26" s="273">
        <v>12</v>
      </c>
      <c r="B26" s="274">
        <v>13</v>
      </c>
      <c r="C26" s="271" t="s">
        <v>47</v>
      </c>
      <c r="D26" s="271" t="s">
        <v>185</v>
      </c>
      <c r="E26" s="271" t="s">
        <v>40</v>
      </c>
      <c r="F26" s="275">
        <v>573.643</v>
      </c>
      <c r="G26" s="272"/>
      <c r="H26" s="272">
        <f t="shared" si="0"/>
        <v>0</v>
      </c>
      <c r="I26" s="287">
        <v>21</v>
      </c>
      <c r="J26" s="309"/>
      <c r="K26" s="309"/>
    </row>
    <row r="27" spans="1:11" s="6" customFormat="1" ht="11.25">
      <c r="A27" s="273">
        <v>13</v>
      </c>
      <c r="B27" s="274">
        <v>13</v>
      </c>
      <c r="C27" s="271" t="s">
        <v>186</v>
      </c>
      <c r="D27" s="271" t="s">
        <v>187</v>
      </c>
      <c r="E27" s="271" t="s">
        <v>20</v>
      </c>
      <c r="F27" s="275">
        <v>1650.679</v>
      </c>
      <c r="G27" s="272"/>
      <c r="H27" s="272">
        <f t="shared" si="0"/>
        <v>0</v>
      </c>
      <c r="I27" s="287">
        <v>21</v>
      </c>
      <c r="J27" s="309"/>
      <c r="K27" s="309"/>
    </row>
    <row r="28" spans="1:11" s="6" customFormat="1" ht="11.25">
      <c r="A28" s="273">
        <v>14</v>
      </c>
      <c r="B28" s="274">
        <v>13</v>
      </c>
      <c r="C28" s="271" t="s">
        <v>264</v>
      </c>
      <c r="D28" s="271" t="s">
        <v>265</v>
      </c>
      <c r="E28" s="271" t="s">
        <v>20</v>
      </c>
      <c r="F28" s="275">
        <v>680.703</v>
      </c>
      <c r="G28" s="272"/>
      <c r="H28" s="272">
        <f t="shared" si="0"/>
        <v>0</v>
      </c>
      <c r="I28" s="287">
        <v>21</v>
      </c>
      <c r="J28" s="309"/>
      <c r="K28" s="309"/>
    </row>
    <row r="29" spans="1:11" s="6" customFormat="1" ht="11.25">
      <c r="A29" s="273">
        <v>15</v>
      </c>
      <c r="B29" s="274">
        <v>13</v>
      </c>
      <c r="C29" s="271" t="s">
        <v>188</v>
      </c>
      <c r="D29" s="271" t="s">
        <v>189</v>
      </c>
      <c r="E29" s="271" t="s">
        <v>20</v>
      </c>
      <c r="F29" s="275">
        <v>1650.679</v>
      </c>
      <c r="G29" s="272"/>
      <c r="H29" s="272">
        <f t="shared" si="0"/>
        <v>0</v>
      </c>
      <c r="I29" s="287">
        <v>21</v>
      </c>
      <c r="J29" s="309"/>
      <c r="K29" s="309"/>
    </row>
    <row r="30" spans="1:11" s="6" customFormat="1" ht="22.5">
      <c r="A30" s="273">
        <v>16</v>
      </c>
      <c r="B30" s="274">
        <v>13</v>
      </c>
      <c r="C30" s="271" t="s">
        <v>266</v>
      </c>
      <c r="D30" s="271" t="s">
        <v>267</v>
      </c>
      <c r="E30" s="271" t="s">
        <v>20</v>
      </c>
      <c r="F30" s="275">
        <v>680.703</v>
      </c>
      <c r="G30" s="272"/>
      <c r="H30" s="272">
        <f t="shared" si="0"/>
        <v>0</v>
      </c>
      <c r="I30" s="287">
        <v>21</v>
      </c>
      <c r="J30" s="309"/>
      <c r="K30" s="309"/>
    </row>
    <row r="31" spans="1:11" s="6" customFormat="1" ht="11.25">
      <c r="A31" s="273">
        <v>17</v>
      </c>
      <c r="B31" s="274">
        <v>13</v>
      </c>
      <c r="C31" s="271" t="s">
        <v>53</v>
      </c>
      <c r="D31" s="271" t="s">
        <v>190</v>
      </c>
      <c r="E31" s="271" t="s">
        <v>40</v>
      </c>
      <c r="F31" s="275">
        <v>1147.286</v>
      </c>
      <c r="G31" s="272"/>
      <c r="H31" s="272">
        <f t="shared" si="0"/>
        <v>0</v>
      </c>
      <c r="I31" s="287">
        <v>21</v>
      </c>
      <c r="J31" s="309"/>
      <c r="K31" s="309"/>
    </row>
    <row r="32" spans="1:11" s="6" customFormat="1" ht="22.5">
      <c r="A32" s="273">
        <v>18</v>
      </c>
      <c r="B32" s="274">
        <v>13</v>
      </c>
      <c r="C32" s="271" t="s">
        <v>55</v>
      </c>
      <c r="D32" s="271" t="s">
        <v>56</v>
      </c>
      <c r="E32" s="271" t="s">
        <v>40</v>
      </c>
      <c r="F32" s="275">
        <v>1147.286</v>
      </c>
      <c r="G32" s="272"/>
      <c r="H32" s="272">
        <f t="shared" si="0"/>
        <v>0</v>
      </c>
      <c r="I32" s="287">
        <v>21</v>
      </c>
      <c r="J32" s="309"/>
      <c r="K32" s="309"/>
    </row>
    <row r="33" spans="1:11" s="6" customFormat="1" ht="11.25">
      <c r="A33" s="273">
        <v>19</v>
      </c>
      <c r="B33" s="274">
        <v>13</v>
      </c>
      <c r="C33" s="271" t="s">
        <v>57</v>
      </c>
      <c r="D33" s="271" t="s">
        <v>58</v>
      </c>
      <c r="E33" s="271" t="s">
        <v>40</v>
      </c>
      <c r="F33" s="275">
        <v>1147.286</v>
      </c>
      <c r="G33" s="272"/>
      <c r="H33" s="272">
        <f t="shared" si="0"/>
        <v>0</v>
      </c>
      <c r="I33" s="287">
        <v>21</v>
      </c>
      <c r="J33" s="309"/>
      <c r="K33" s="309"/>
    </row>
    <row r="34" spans="1:11" s="6" customFormat="1" ht="11.25">
      <c r="A34" s="273">
        <v>20</v>
      </c>
      <c r="B34" s="274">
        <v>13</v>
      </c>
      <c r="C34" s="271" t="s">
        <v>59</v>
      </c>
      <c r="D34" s="271" t="s">
        <v>195</v>
      </c>
      <c r="E34" s="271" t="s">
        <v>40</v>
      </c>
      <c r="F34" s="275">
        <v>714.922</v>
      </c>
      <c r="G34" s="272"/>
      <c r="H34" s="272">
        <f t="shared" si="0"/>
        <v>0</v>
      </c>
      <c r="I34" s="287">
        <v>21</v>
      </c>
      <c r="J34" s="309"/>
      <c r="K34" s="309"/>
    </row>
    <row r="35" spans="1:11" s="6" customFormat="1" ht="22.5">
      <c r="A35" s="282">
        <v>21</v>
      </c>
      <c r="B35" s="283">
        <v>13</v>
      </c>
      <c r="C35" s="284" t="s">
        <v>61</v>
      </c>
      <c r="D35" s="284" t="s">
        <v>62</v>
      </c>
      <c r="E35" s="284" t="s">
        <v>63</v>
      </c>
      <c r="F35" s="285">
        <v>1000.891</v>
      </c>
      <c r="G35" s="286"/>
      <c r="H35" s="286">
        <f>F35*G35</f>
        <v>0</v>
      </c>
      <c r="I35" s="287">
        <v>21</v>
      </c>
      <c r="J35" s="309"/>
      <c r="K35" s="309"/>
    </row>
    <row r="36" spans="1:11" s="6" customFormat="1" ht="11.25">
      <c r="A36" s="273">
        <v>22</v>
      </c>
      <c r="B36" s="274">
        <v>13</v>
      </c>
      <c r="C36" s="271" t="s">
        <v>64</v>
      </c>
      <c r="D36" s="271" t="s">
        <v>196</v>
      </c>
      <c r="E36" s="271" t="s">
        <v>40</v>
      </c>
      <c r="F36" s="275">
        <v>354.433</v>
      </c>
      <c r="G36" s="272"/>
      <c r="H36" s="272">
        <f>F36*G36</f>
        <v>0</v>
      </c>
      <c r="I36" s="287">
        <v>21</v>
      </c>
      <c r="J36" s="309"/>
      <c r="K36" s="309"/>
    </row>
    <row r="37" spans="1:11" s="6" customFormat="1" ht="11.25">
      <c r="A37" s="282">
        <v>23</v>
      </c>
      <c r="B37" s="283">
        <v>13</v>
      </c>
      <c r="C37" s="284" t="s">
        <v>66</v>
      </c>
      <c r="D37" s="284" t="s">
        <v>67</v>
      </c>
      <c r="E37" s="284" t="s">
        <v>63</v>
      </c>
      <c r="F37" s="285">
        <v>678.739</v>
      </c>
      <c r="G37" s="286"/>
      <c r="H37" s="286">
        <f>F37*G37</f>
        <v>0</v>
      </c>
      <c r="I37" s="287">
        <v>21</v>
      </c>
      <c r="J37" s="309"/>
      <c r="K37" s="309"/>
    </row>
    <row r="38" spans="1:11" s="6" customFormat="1" ht="22.5">
      <c r="A38" s="273">
        <v>24</v>
      </c>
      <c r="B38" s="274">
        <v>13</v>
      </c>
      <c r="C38" s="271" t="s">
        <v>68</v>
      </c>
      <c r="D38" s="271" t="s">
        <v>202</v>
      </c>
      <c r="E38" s="271" t="s">
        <v>63</v>
      </c>
      <c r="F38" s="275">
        <v>1083.465</v>
      </c>
      <c r="G38" s="272"/>
      <c r="H38" s="272">
        <f>F38*G38</f>
        <v>0</v>
      </c>
      <c r="I38" s="287">
        <v>21</v>
      </c>
      <c r="J38" s="309"/>
      <c r="K38" s="309"/>
    </row>
    <row r="39" spans="1:11" s="6" customFormat="1" ht="23.25" thickBot="1">
      <c r="A39" s="299">
        <v>25</v>
      </c>
      <c r="B39" s="300">
        <v>13</v>
      </c>
      <c r="C39" s="301" t="s">
        <v>70</v>
      </c>
      <c r="D39" s="301" t="s">
        <v>71</v>
      </c>
      <c r="E39" s="301" t="s">
        <v>40</v>
      </c>
      <c r="F39" s="302">
        <v>1147.286</v>
      </c>
      <c r="G39" s="305"/>
      <c r="H39" s="305">
        <f>F39*G39</f>
        <v>0</v>
      </c>
      <c r="I39" s="306">
        <v>21</v>
      </c>
      <c r="J39" s="309"/>
      <c r="K39" s="309"/>
    </row>
    <row r="40" spans="1:11" s="6" customFormat="1" ht="12" thickBot="1">
      <c r="A40" s="315"/>
      <c r="B40" s="315"/>
      <c r="C40" s="316" t="s">
        <v>11</v>
      </c>
      <c r="D40" s="316" t="s">
        <v>75</v>
      </c>
      <c r="E40" s="316"/>
      <c r="F40" s="317"/>
      <c r="G40" s="318"/>
      <c r="H40" s="318">
        <f>SUM(H41:H42)</f>
        <v>0</v>
      </c>
      <c r="I40" s="319"/>
      <c r="J40" s="309"/>
      <c r="K40" s="309"/>
    </row>
    <row r="41" spans="1:11" s="6" customFormat="1" ht="22.5">
      <c r="A41" s="278">
        <v>26</v>
      </c>
      <c r="B41" s="279">
        <v>13</v>
      </c>
      <c r="C41" s="280" t="s">
        <v>244</v>
      </c>
      <c r="D41" s="280" t="s">
        <v>245</v>
      </c>
      <c r="E41" s="280" t="s">
        <v>35</v>
      </c>
      <c r="F41" s="281">
        <v>561.7</v>
      </c>
      <c r="G41" s="307"/>
      <c r="H41" s="307">
        <f>F41*G41</f>
        <v>0</v>
      </c>
      <c r="I41" s="308">
        <v>21</v>
      </c>
      <c r="J41" s="309"/>
      <c r="K41" s="309"/>
    </row>
    <row r="42" spans="1:11" s="6" customFormat="1" ht="12" thickBot="1">
      <c r="A42" s="299">
        <v>27</v>
      </c>
      <c r="B42" s="300">
        <v>13</v>
      </c>
      <c r="C42" s="301" t="s">
        <v>78</v>
      </c>
      <c r="D42" s="301" t="s">
        <v>79</v>
      </c>
      <c r="E42" s="301" t="s">
        <v>80</v>
      </c>
      <c r="F42" s="302">
        <v>11</v>
      </c>
      <c r="G42" s="305"/>
      <c r="H42" s="305">
        <f>F42*G42</f>
        <v>0</v>
      </c>
      <c r="I42" s="306">
        <v>21</v>
      </c>
      <c r="J42" s="309"/>
      <c r="K42" s="309"/>
    </row>
    <row r="43" spans="1:11" s="6" customFormat="1" ht="12" thickBot="1">
      <c r="A43" s="315"/>
      <c r="B43" s="315"/>
      <c r="C43" s="316" t="s">
        <v>12</v>
      </c>
      <c r="D43" s="316" t="s">
        <v>81</v>
      </c>
      <c r="E43" s="316"/>
      <c r="F43" s="317"/>
      <c r="G43" s="318"/>
      <c r="H43" s="318">
        <f>SUM(H44:H46)</f>
        <v>0</v>
      </c>
      <c r="I43" s="319"/>
      <c r="J43" s="309"/>
      <c r="K43" s="309"/>
    </row>
    <row r="44" spans="1:11" s="6" customFormat="1" ht="11.25">
      <c r="A44" s="320" t="s">
        <v>667</v>
      </c>
      <c r="B44" s="383">
        <v>13</v>
      </c>
      <c r="C44" s="280" t="s">
        <v>203</v>
      </c>
      <c r="D44" s="280" t="s">
        <v>283</v>
      </c>
      <c r="E44" s="280" t="s">
        <v>40</v>
      </c>
      <c r="F44" s="281">
        <v>8.6</v>
      </c>
      <c r="G44" s="375"/>
      <c r="H44" s="307">
        <f>F44*G44</f>
        <v>0</v>
      </c>
      <c r="I44" s="308">
        <v>21</v>
      </c>
      <c r="J44" s="309"/>
      <c r="K44" s="309"/>
    </row>
    <row r="45" spans="1:11" s="6" customFormat="1" ht="22.5">
      <c r="A45" s="273">
        <v>28</v>
      </c>
      <c r="B45" s="384">
        <v>13</v>
      </c>
      <c r="C45" s="271" t="s">
        <v>689</v>
      </c>
      <c r="D45" s="271" t="s">
        <v>206</v>
      </c>
      <c r="E45" s="271" t="s">
        <v>40</v>
      </c>
      <c r="F45" s="324">
        <v>68.236</v>
      </c>
      <c r="G45" s="272"/>
      <c r="H45" s="272">
        <f>F45*G45</f>
        <v>0</v>
      </c>
      <c r="I45" s="287">
        <v>21</v>
      </c>
      <c r="J45" s="309"/>
      <c r="K45" s="309"/>
    </row>
    <row r="46" spans="1:11" s="6" customFormat="1" ht="23.25" thickBot="1">
      <c r="A46" s="299">
        <v>29</v>
      </c>
      <c r="B46" s="373">
        <v>13</v>
      </c>
      <c r="C46" s="301" t="s">
        <v>246</v>
      </c>
      <c r="D46" s="301" t="s">
        <v>247</v>
      </c>
      <c r="E46" s="301" t="s">
        <v>40</v>
      </c>
      <c r="F46" s="302">
        <v>40.442</v>
      </c>
      <c r="G46" s="305"/>
      <c r="H46" s="305">
        <f>F46*G46</f>
        <v>0</v>
      </c>
      <c r="I46" s="306">
        <v>21</v>
      </c>
      <c r="J46" s="309"/>
      <c r="K46" s="309"/>
    </row>
    <row r="47" spans="1:11" s="6" customFormat="1" ht="12" thickBot="1">
      <c r="A47" s="315"/>
      <c r="B47" s="315"/>
      <c r="C47" s="316" t="s">
        <v>13</v>
      </c>
      <c r="D47" s="316" t="s">
        <v>85</v>
      </c>
      <c r="E47" s="316"/>
      <c r="F47" s="317"/>
      <c r="G47" s="318"/>
      <c r="H47" s="318">
        <f>SUM(H48:H56)</f>
        <v>0</v>
      </c>
      <c r="I47" s="319"/>
      <c r="J47" s="309"/>
      <c r="K47" s="309"/>
    </row>
    <row r="48" spans="1:11" s="6" customFormat="1" ht="11.25">
      <c r="A48" s="278">
        <v>30</v>
      </c>
      <c r="B48" s="279">
        <v>13</v>
      </c>
      <c r="C48" s="280" t="s">
        <v>159</v>
      </c>
      <c r="D48" s="280" t="s">
        <v>160</v>
      </c>
      <c r="E48" s="280" t="s">
        <v>20</v>
      </c>
      <c r="F48" s="281">
        <v>716.29</v>
      </c>
      <c r="G48" s="307"/>
      <c r="H48" s="307">
        <f aca="true" t="shared" si="1" ref="H48:H56">F48*G48</f>
        <v>0</v>
      </c>
      <c r="I48" s="308">
        <v>21</v>
      </c>
      <c r="J48" s="309"/>
      <c r="K48" s="309"/>
    </row>
    <row r="49" spans="1:11" s="6" customFormat="1" ht="22.5">
      <c r="A49" s="386" t="s">
        <v>656</v>
      </c>
      <c r="B49" s="387">
        <v>15</v>
      </c>
      <c r="C49" s="323">
        <v>564962111</v>
      </c>
      <c r="D49" s="323" t="s">
        <v>642</v>
      </c>
      <c r="E49" s="323" t="s">
        <v>20</v>
      </c>
      <c r="F49" s="324">
        <v>334.02</v>
      </c>
      <c r="G49" s="325"/>
      <c r="H49" s="272">
        <f t="shared" si="1"/>
        <v>0</v>
      </c>
      <c r="I49" s="326">
        <v>21</v>
      </c>
      <c r="J49" s="309"/>
      <c r="K49" s="309"/>
    </row>
    <row r="50" spans="1:11" s="6" customFormat="1" ht="22.5">
      <c r="A50" s="273">
        <v>31</v>
      </c>
      <c r="B50" s="274">
        <v>13</v>
      </c>
      <c r="C50" s="271" t="s">
        <v>86</v>
      </c>
      <c r="D50" s="271" t="s">
        <v>87</v>
      </c>
      <c r="E50" s="271" t="s">
        <v>20</v>
      </c>
      <c r="F50" s="275">
        <v>382.27</v>
      </c>
      <c r="G50" s="272"/>
      <c r="H50" s="272">
        <f t="shared" si="1"/>
        <v>0</v>
      </c>
      <c r="I50" s="287">
        <v>21</v>
      </c>
      <c r="J50" s="309"/>
      <c r="K50" s="309"/>
    </row>
    <row r="51" spans="1:11" s="6" customFormat="1" ht="22.5">
      <c r="A51" s="273">
        <v>32</v>
      </c>
      <c r="B51" s="274">
        <v>13</v>
      </c>
      <c r="C51" s="271" t="s">
        <v>88</v>
      </c>
      <c r="D51" s="271" t="s">
        <v>89</v>
      </c>
      <c r="E51" s="271" t="s">
        <v>20</v>
      </c>
      <c r="F51" s="275">
        <v>382.27</v>
      </c>
      <c r="G51" s="272"/>
      <c r="H51" s="272">
        <f t="shared" si="1"/>
        <v>0</v>
      </c>
      <c r="I51" s="287">
        <v>21</v>
      </c>
      <c r="J51" s="309"/>
      <c r="K51" s="309"/>
    </row>
    <row r="52" spans="1:11" s="6" customFormat="1" ht="22.5">
      <c r="A52" s="273">
        <v>33</v>
      </c>
      <c r="B52" s="274">
        <v>13</v>
      </c>
      <c r="C52" s="271" t="s">
        <v>207</v>
      </c>
      <c r="D52" s="271" t="s">
        <v>208</v>
      </c>
      <c r="E52" s="271" t="s">
        <v>20</v>
      </c>
      <c r="F52" s="275">
        <v>1048.6</v>
      </c>
      <c r="G52" s="272"/>
      <c r="H52" s="272">
        <f t="shared" si="1"/>
        <v>0</v>
      </c>
      <c r="I52" s="287">
        <v>21</v>
      </c>
      <c r="J52" s="309"/>
      <c r="K52" s="309"/>
    </row>
    <row r="53" spans="1:11" s="6" customFormat="1" ht="22.5">
      <c r="A53" s="273">
        <v>34</v>
      </c>
      <c r="B53" s="274">
        <v>13</v>
      </c>
      <c r="C53" s="271" t="s">
        <v>161</v>
      </c>
      <c r="D53" s="271" t="s">
        <v>162</v>
      </c>
      <c r="E53" s="271" t="s">
        <v>20</v>
      </c>
      <c r="F53" s="275">
        <v>382.27</v>
      </c>
      <c r="G53" s="272"/>
      <c r="H53" s="272">
        <f t="shared" si="1"/>
        <v>0</v>
      </c>
      <c r="I53" s="287">
        <v>21</v>
      </c>
      <c r="J53" s="309"/>
      <c r="K53" s="309"/>
    </row>
    <row r="54" spans="1:11" s="6" customFormat="1" ht="11.25">
      <c r="A54" s="295">
        <v>35</v>
      </c>
      <c r="B54" s="296">
        <v>13</v>
      </c>
      <c r="C54" s="297" t="s">
        <v>94</v>
      </c>
      <c r="D54" s="297" t="s">
        <v>95</v>
      </c>
      <c r="E54" s="297" t="s">
        <v>35</v>
      </c>
      <c r="F54" s="298">
        <v>7</v>
      </c>
      <c r="G54" s="328"/>
      <c r="H54" s="328">
        <f t="shared" si="1"/>
        <v>0</v>
      </c>
      <c r="I54" s="329">
        <v>21</v>
      </c>
      <c r="J54" s="309"/>
      <c r="K54" s="309"/>
    </row>
    <row r="55" spans="1:11" s="6" customFormat="1" ht="22.5">
      <c r="A55" s="295" t="s">
        <v>619</v>
      </c>
      <c r="B55" s="296">
        <v>13</v>
      </c>
      <c r="C55" s="271">
        <v>573211111</v>
      </c>
      <c r="D55" s="271" t="s">
        <v>616</v>
      </c>
      <c r="E55" s="271" t="s">
        <v>20</v>
      </c>
      <c r="F55" s="275">
        <v>1813.14</v>
      </c>
      <c r="G55" s="272"/>
      <c r="H55" s="328">
        <f t="shared" si="1"/>
        <v>0</v>
      </c>
      <c r="I55" s="287">
        <v>21</v>
      </c>
      <c r="J55" s="309"/>
      <c r="K55" s="309"/>
    </row>
    <row r="56" spans="1:11" s="6" customFormat="1" ht="12" thickBot="1">
      <c r="A56" s="333" t="s">
        <v>620</v>
      </c>
      <c r="B56" s="334">
        <v>13</v>
      </c>
      <c r="C56" s="335">
        <v>573191111</v>
      </c>
      <c r="D56" s="335" t="s">
        <v>618</v>
      </c>
      <c r="E56" s="335" t="s">
        <v>20</v>
      </c>
      <c r="F56" s="388">
        <v>382.27</v>
      </c>
      <c r="G56" s="292"/>
      <c r="H56" s="305">
        <f t="shared" si="1"/>
        <v>0</v>
      </c>
      <c r="I56" s="293">
        <v>21</v>
      </c>
      <c r="J56" s="309"/>
      <c r="K56" s="309"/>
    </row>
    <row r="57" spans="1:11" s="6" customFormat="1" ht="12" thickBot="1">
      <c r="A57" s="315"/>
      <c r="B57" s="315"/>
      <c r="C57" s="316" t="s">
        <v>14</v>
      </c>
      <c r="D57" s="316" t="s">
        <v>96</v>
      </c>
      <c r="E57" s="316"/>
      <c r="F57" s="317"/>
      <c r="G57" s="318"/>
      <c r="H57" s="318">
        <f>SUM(H58:H71)</f>
        <v>0</v>
      </c>
      <c r="I57" s="319"/>
      <c r="J57" s="309"/>
      <c r="K57" s="309"/>
    </row>
    <row r="58" spans="1:11" s="6" customFormat="1" ht="22.5">
      <c r="A58" s="278">
        <v>36</v>
      </c>
      <c r="B58" s="279">
        <v>13</v>
      </c>
      <c r="C58" s="280" t="s">
        <v>97</v>
      </c>
      <c r="D58" s="280" t="s">
        <v>98</v>
      </c>
      <c r="E58" s="280" t="s">
        <v>35</v>
      </c>
      <c r="F58" s="281">
        <v>561.7</v>
      </c>
      <c r="G58" s="307"/>
      <c r="H58" s="307">
        <f aca="true" t="shared" si="2" ref="H58:H71">F58*G58</f>
        <v>0</v>
      </c>
      <c r="I58" s="308">
        <v>21</v>
      </c>
      <c r="J58" s="309"/>
      <c r="K58" s="309"/>
    </row>
    <row r="59" spans="1:11" s="6" customFormat="1" ht="22.5">
      <c r="A59" s="282">
        <v>37</v>
      </c>
      <c r="B59" s="283">
        <v>13</v>
      </c>
      <c r="C59" s="284" t="s">
        <v>99</v>
      </c>
      <c r="D59" s="284" t="s">
        <v>100</v>
      </c>
      <c r="E59" s="284" t="s">
        <v>35</v>
      </c>
      <c r="F59" s="285">
        <v>570.938</v>
      </c>
      <c r="G59" s="286"/>
      <c r="H59" s="286">
        <f t="shared" si="2"/>
        <v>0</v>
      </c>
      <c r="I59" s="287">
        <v>21</v>
      </c>
      <c r="J59" s="309"/>
      <c r="K59" s="309"/>
    </row>
    <row r="60" spans="1:11" s="6" customFormat="1" ht="22.5">
      <c r="A60" s="273">
        <v>38</v>
      </c>
      <c r="B60" s="274">
        <v>13</v>
      </c>
      <c r="C60" s="271" t="s">
        <v>101</v>
      </c>
      <c r="D60" s="271" t="s">
        <v>102</v>
      </c>
      <c r="E60" s="271" t="s">
        <v>80</v>
      </c>
      <c r="F60" s="275">
        <v>46</v>
      </c>
      <c r="G60" s="272"/>
      <c r="H60" s="272">
        <f t="shared" si="2"/>
        <v>0</v>
      </c>
      <c r="I60" s="287">
        <v>21</v>
      </c>
      <c r="J60" s="309"/>
      <c r="K60" s="309"/>
    </row>
    <row r="61" spans="1:11" s="6" customFormat="1" ht="22.5">
      <c r="A61" s="282">
        <v>39</v>
      </c>
      <c r="B61" s="283">
        <v>13</v>
      </c>
      <c r="C61" s="284" t="s">
        <v>103</v>
      </c>
      <c r="D61" s="284" t="s">
        <v>104</v>
      </c>
      <c r="E61" s="284" t="s">
        <v>80</v>
      </c>
      <c r="F61" s="285">
        <v>23</v>
      </c>
      <c r="G61" s="286"/>
      <c r="H61" s="286">
        <f t="shared" si="2"/>
        <v>0</v>
      </c>
      <c r="I61" s="287">
        <v>21</v>
      </c>
      <c r="J61" s="309"/>
      <c r="K61" s="309"/>
    </row>
    <row r="62" spans="1:11" s="6" customFormat="1" ht="22.5">
      <c r="A62" s="282">
        <v>40</v>
      </c>
      <c r="B62" s="283">
        <v>13</v>
      </c>
      <c r="C62" s="284" t="s">
        <v>248</v>
      </c>
      <c r="D62" s="284" t="s">
        <v>249</v>
      </c>
      <c r="E62" s="284" t="s">
        <v>80</v>
      </c>
      <c r="F62" s="285">
        <v>23</v>
      </c>
      <c r="G62" s="286"/>
      <c r="H62" s="286">
        <f t="shared" si="2"/>
        <v>0</v>
      </c>
      <c r="I62" s="287">
        <v>21</v>
      </c>
      <c r="J62" s="309"/>
      <c r="K62" s="309"/>
    </row>
    <row r="63" spans="1:11" s="6" customFormat="1" ht="22.5">
      <c r="A63" s="273">
        <v>41</v>
      </c>
      <c r="B63" s="274">
        <v>13</v>
      </c>
      <c r="C63" s="271" t="s">
        <v>105</v>
      </c>
      <c r="D63" s="271" t="s">
        <v>106</v>
      </c>
      <c r="E63" s="271" t="s">
        <v>80</v>
      </c>
      <c r="F63" s="275">
        <v>23</v>
      </c>
      <c r="G63" s="272"/>
      <c r="H63" s="272">
        <f t="shared" si="2"/>
        <v>0</v>
      </c>
      <c r="I63" s="287">
        <v>21</v>
      </c>
      <c r="J63" s="309"/>
      <c r="K63" s="309"/>
    </row>
    <row r="64" spans="1:11" s="6" customFormat="1" ht="22.5">
      <c r="A64" s="282">
        <v>42</v>
      </c>
      <c r="B64" s="283">
        <v>13</v>
      </c>
      <c r="C64" s="284" t="s">
        <v>250</v>
      </c>
      <c r="D64" s="284" t="s">
        <v>251</v>
      </c>
      <c r="E64" s="284" t="s">
        <v>80</v>
      </c>
      <c r="F64" s="285">
        <v>23</v>
      </c>
      <c r="G64" s="286"/>
      <c r="H64" s="286">
        <f t="shared" si="2"/>
        <v>0</v>
      </c>
      <c r="I64" s="287">
        <v>21</v>
      </c>
      <c r="J64" s="309"/>
      <c r="K64" s="309"/>
    </row>
    <row r="65" spans="1:11" s="6" customFormat="1" ht="22.5">
      <c r="A65" s="273">
        <v>43</v>
      </c>
      <c r="B65" s="274">
        <v>13</v>
      </c>
      <c r="C65" s="271" t="s">
        <v>109</v>
      </c>
      <c r="D65" s="271" t="s">
        <v>110</v>
      </c>
      <c r="E65" s="271" t="s">
        <v>80</v>
      </c>
      <c r="F65" s="275">
        <v>13</v>
      </c>
      <c r="G65" s="272"/>
      <c r="H65" s="272">
        <f t="shared" si="2"/>
        <v>0</v>
      </c>
      <c r="I65" s="287">
        <v>21</v>
      </c>
      <c r="J65" s="309"/>
      <c r="K65" s="309"/>
    </row>
    <row r="66" spans="1:11" s="6" customFormat="1" ht="22.5">
      <c r="A66" s="273">
        <v>44</v>
      </c>
      <c r="B66" s="274">
        <v>13</v>
      </c>
      <c r="C66" s="271" t="s">
        <v>169</v>
      </c>
      <c r="D66" s="271" t="s">
        <v>170</v>
      </c>
      <c r="E66" s="271" t="s">
        <v>80</v>
      </c>
      <c r="F66" s="275">
        <v>7</v>
      </c>
      <c r="G66" s="272"/>
      <c r="H66" s="272">
        <f t="shared" si="2"/>
        <v>0</v>
      </c>
      <c r="I66" s="287">
        <v>21</v>
      </c>
      <c r="J66" s="309"/>
      <c r="K66" s="309"/>
    </row>
    <row r="67" spans="1:11" s="6" customFormat="1" ht="11.25">
      <c r="A67" s="282">
        <v>45</v>
      </c>
      <c r="B67" s="283">
        <v>13</v>
      </c>
      <c r="C67" s="284" t="s">
        <v>296</v>
      </c>
      <c r="D67" s="284" t="s">
        <v>297</v>
      </c>
      <c r="E67" s="284" t="s">
        <v>80</v>
      </c>
      <c r="F67" s="285">
        <v>6</v>
      </c>
      <c r="G67" s="286"/>
      <c r="H67" s="286">
        <f t="shared" si="2"/>
        <v>0</v>
      </c>
      <c r="I67" s="287">
        <v>21</v>
      </c>
      <c r="J67" s="309"/>
      <c r="K67" s="309"/>
    </row>
    <row r="68" spans="1:11" s="6" customFormat="1" ht="33.75">
      <c r="A68" s="273">
        <v>46</v>
      </c>
      <c r="B68" s="274">
        <v>13</v>
      </c>
      <c r="C68" s="271" t="s">
        <v>114</v>
      </c>
      <c r="D68" s="271" t="s">
        <v>115</v>
      </c>
      <c r="E68" s="271" t="s">
        <v>116</v>
      </c>
      <c r="F68" s="275">
        <v>9</v>
      </c>
      <c r="G68" s="272"/>
      <c r="H68" s="272">
        <f t="shared" si="2"/>
        <v>0</v>
      </c>
      <c r="I68" s="287">
        <v>21</v>
      </c>
      <c r="J68" s="309"/>
      <c r="K68" s="309"/>
    </row>
    <row r="69" spans="1:11" s="6" customFormat="1" ht="33.75">
      <c r="A69" s="273">
        <v>47</v>
      </c>
      <c r="B69" s="274">
        <v>13</v>
      </c>
      <c r="C69" s="271" t="s">
        <v>117</v>
      </c>
      <c r="D69" s="271" t="s">
        <v>118</v>
      </c>
      <c r="E69" s="271" t="s">
        <v>116</v>
      </c>
      <c r="F69" s="275">
        <v>4</v>
      </c>
      <c r="G69" s="272"/>
      <c r="H69" s="272">
        <f t="shared" si="2"/>
        <v>0</v>
      </c>
      <c r="I69" s="287">
        <v>21</v>
      </c>
      <c r="J69" s="309"/>
      <c r="K69" s="309"/>
    </row>
    <row r="70" spans="1:11" s="6" customFormat="1" ht="22.5">
      <c r="A70" s="273">
        <v>48</v>
      </c>
      <c r="B70" s="274">
        <v>13</v>
      </c>
      <c r="C70" s="271" t="s">
        <v>176</v>
      </c>
      <c r="D70" s="271" t="s">
        <v>177</v>
      </c>
      <c r="E70" s="271" t="s">
        <v>116</v>
      </c>
      <c r="F70" s="275">
        <v>13</v>
      </c>
      <c r="G70" s="272"/>
      <c r="H70" s="272">
        <f t="shared" si="2"/>
        <v>0</v>
      </c>
      <c r="I70" s="287">
        <v>21</v>
      </c>
      <c r="J70" s="309"/>
      <c r="K70" s="309"/>
    </row>
    <row r="71" spans="1:11" s="6" customFormat="1" ht="12" thickBot="1">
      <c r="A71" s="299">
        <v>49</v>
      </c>
      <c r="B71" s="300">
        <v>13</v>
      </c>
      <c r="C71" s="301" t="s">
        <v>121</v>
      </c>
      <c r="D71" s="301" t="s">
        <v>122</v>
      </c>
      <c r="E71" s="301" t="s">
        <v>35</v>
      </c>
      <c r="F71" s="302">
        <v>561.7</v>
      </c>
      <c r="G71" s="305"/>
      <c r="H71" s="305">
        <f t="shared" si="2"/>
        <v>0</v>
      </c>
      <c r="I71" s="306">
        <v>21</v>
      </c>
      <c r="J71" s="309"/>
      <c r="K71" s="309"/>
    </row>
    <row r="72" spans="1:11" s="6" customFormat="1" ht="12" thickBot="1">
      <c r="A72" s="315"/>
      <c r="B72" s="315"/>
      <c r="C72" s="316" t="s">
        <v>123</v>
      </c>
      <c r="D72" s="316" t="s">
        <v>124</v>
      </c>
      <c r="E72" s="316"/>
      <c r="F72" s="317"/>
      <c r="G72" s="318"/>
      <c r="H72" s="318">
        <f>SUM(H73:H76)</f>
        <v>0</v>
      </c>
      <c r="I72" s="319"/>
      <c r="J72" s="309"/>
      <c r="K72" s="309"/>
    </row>
    <row r="73" spans="1:11" s="6" customFormat="1" ht="11.25">
      <c r="A73" s="278">
        <v>50</v>
      </c>
      <c r="B73" s="279">
        <v>13</v>
      </c>
      <c r="C73" s="280" t="s">
        <v>125</v>
      </c>
      <c r="D73" s="280" t="s">
        <v>126</v>
      </c>
      <c r="E73" s="280" t="s">
        <v>35</v>
      </c>
      <c r="F73" s="281">
        <v>618.2</v>
      </c>
      <c r="G73" s="307"/>
      <c r="H73" s="307">
        <f>F73*G73</f>
        <v>0</v>
      </c>
      <c r="I73" s="308">
        <v>21</v>
      </c>
      <c r="J73" s="309"/>
      <c r="K73" s="309"/>
    </row>
    <row r="74" spans="1:11" s="6" customFormat="1" ht="11.25">
      <c r="A74" s="273">
        <v>51</v>
      </c>
      <c r="B74" s="274">
        <v>13</v>
      </c>
      <c r="C74" s="271" t="s">
        <v>127</v>
      </c>
      <c r="D74" s="271" t="s">
        <v>231</v>
      </c>
      <c r="E74" s="271" t="s">
        <v>63</v>
      </c>
      <c r="F74" s="275">
        <v>1083.465</v>
      </c>
      <c r="G74" s="272"/>
      <c r="H74" s="272">
        <f>F74*G74</f>
        <v>0</v>
      </c>
      <c r="I74" s="287">
        <v>21</v>
      </c>
      <c r="J74" s="309"/>
      <c r="K74" s="309"/>
    </row>
    <row r="75" spans="1:11" s="6" customFormat="1" ht="11.25">
      <c r="A75" s="273">
        <v>52</v>
      </c>
      <c r="B75" s="274">
        <v>13</v>
      </c>
      <c r="C75" s="271" t="s">
        <v>129</v>
      </c>
      <c r="D75" s="271" t="s">
        <v>232</v>
      </c>
      <c r="E75" s="271" t="s">
        <v>63</v>
      </c>
      <c r="F75" s="275">
        <v>9751.185</v>
      </c>
      <c r="G75" s="272"/>
      <c r="H75" s="272">
        <f>F75*G75</f>
        <v>0</v>
      </c>
      <c r="I75" s="287">
        <v>21</v>
      </c>
      <c r="J75" s="309"/>
      <c r="K75" s="309"/>
    </row>
    <row r="76" spans="1:11" s="6" customFormat="1" ht="23.25" thickBot="1">
      <c r="A76" s="299">
        <v>53</v>
      </c>
      <c r="B76" s="300">
        <v>13</v>
      </c>
      <c r="C76" s="301" t="s">
        <v>233</v>
      </c>
      <c r="D76" s="301" t="s">
        <v>234</v>
      </c>
      <c r="E76" s="301" t="s">
        <v>63</v>
      </c>
      <c r="F76" s="302">
        <v>1083.465</v>
      </c>
      <c r="G76" s="305"/>
      <c r="H76" s="305">
        <f>F76*G76</f>
        <v>0</v>
      </c>
      <c r="I76" s="306">
        <v>21</v>
      </c>
      <c r="J76" s="309"/>
      <c r="K76" s="309"/>
    </row>
    <row r="77" spans="1:11" s="6" customFormat="1" ht="12" thickBot="1">
      <c r="A77" s="315"/>
      <c r="B77" s="315"/>
      <c r="C77" s="316" t="s">
        <v>131</v>
      </c>
      <c r="D77" s="316" t="s">
        <v>132</v>
      </c>
      <c r="E77" s="316"/>
      <c r="F77" s="317"/>
      <c r="G77" s="318"/>
      <c r="H77" s="318">
        <f>SUM(H78)</f>
        <v>0</v>
      </c>
      <c r="I77" s="319"/>
      <c r="J77" s="309"/>
      <c r="K77" s="309"/>
    </row>
    <row r="78" spans="1:11" s="6" customFormat="1" ht="23.25" thickBot="1">
      <c r="A78" s="336">
        <v>54</v>
      </c>
      <c r="B78" s="337">
        <v>13</v>
      </c>
      <c r="C78" s="338" t="s">
        <v>133</v>
      </c>
      <c r="D78" s="338" t="s">
        <v>134</v>
      </c>
      <c r="E78" s="338" t="s">
        <v>63</v>
      </c>
      <c r="F78" s="339">
        <v>2057.592</v>
      </c>
      <c r="G78" s="340"/>
      <c r="H78" s="340">
        <f>F78*G78</f>
        <v>0</v>
      </c>
      <c r="I78" s="341">
        <v>21</v>
      </c>
      <c r="J78" s="309"/>
      <c r="K78" s="309"/>
    </row>
    <row r="79" spans="1:11" s="6" customFormat="1" ht="11.25">
      <c r="A79" s="315"/>
      <c r="B79" s="315"/>
      <c r="C79" s="316" t="s">
        <v>135</v>
      </c>
      <c r="D79" s="316" t="s">
        <v>136</v>
      </c>
      <c r="E79" s="316"/>
      <c r="F79" s="317"/>
      <c r="G79" s="318"/>
      <c r="H79" s="318">
        <f>H80</f>
        <v>0</v>
      </c>
      <c r="I79" s="319"/>
      <c r="J79" s="309"/>
      <c r="K79" s="309"/>
    </row>
    <row r="80" spans="1:11" s="6" customFormat="1" ht="12" thickBot="1">
      <c r="A80" s="315"/>
      <c r="B80" s="315"/>
      <c r="C80" s="316" t="s">
        <v>137</v>
      </c>
      <c r="D80" s="316" t="s">
        <v>138</v>
      </c>
      <c r="E80" s="316"/>
      <c r="F80" s="317"/>
      <c r="G80" s="318"/>
      <c r="H80" s="318">
        <f>SUM(H81:H82)</f>
        <v>0</v>
      </c>
      <c r="I80" s="319"/>
      <c r="J80" s="309"/>
      <c r="K80" s="309"/>
    </row>
    <row r="81" spans="1:11" s="6" customFormat="1" ht="11.25">
      <c r="A81" s="278">
        <v>55</v>
      </c>
      <c r="B81" s="279">
        <v>13</v>
      </c>
      <c r="C81" s="280" t="s">
        <v>139</v>
      </c>
      <c r="D81" s="280" t="s">
        <v>140</v>
      </c>
      <c r="E81" s="280" t="s">
        <v>74</v>
      </c>
      <c r="F81" s="281">
        <v>13</v>
      </c>
      <c r="G81" s="307"/>
      <c r="H81" s="307">
        <f>F81*G81</f>
        <v>0</v>
      </c>
      <c r="I81" s="308">
        <v>21</v>
      </c>
      <c r="J81" s="309"/>
      <c r="K81" s="309"/>
    </row>
    <row r="82" spans="1:11" s="6" customFormat="1" ht="12" thickBot="1">
      <c r="A82" s="299">
        <v>56</v>
      </c>
      <c r="B82" s="300">
        <v>13</v>
      </c>
      <c r="C82" s="301" t="s">
        <v>141</v>
      </c>
      <c r="D82" s="301" t="s">
        <v>142</v>
      </c>
      <c r="E82" s="301" t="s">
        <v>35</v>
      </c>
      <c r="F82" s="302">
        <v>561.7</v>
      </c>
      <c r="G82" s="305"/>
      <c r="H82" s="305">
        <f>F82*G82</f>
        <v>0</v>
      </c>
      <c r="I82" s="306">
        <v>21</v>
      </c>
      <c r="J82" s="309"/>
      <c r="K82" s="309"/>
    </row>
    <row r="83" spans="1:11" s="6" customFormat="1" ht="11.25">
      <c r="A83" s="342"/>
      <c r="B83" s="342"/>
      <c r="C83" s="343"/>
      <c r="D83" s="343" t="s">
        <v>143</v>
      </c>
      <c r="E83" s="343"/>
      <c r="F83" s="344"/>
      <c r="G83" s="345"/>
      <c r="H83" s="345">
        <f>H12+H79</f>
        <v>0</v>
      </c>
      <c r="I83" s="319"/>
      <c r="J83" s="309"/>
      <c r="K83" s="309"/>
    </row>
    <row r="84" spans="1:11" ht="10.5">
      <c r="A84" s="346"/>
      <c r="B84" s="346"/>
      <c r="C84" s="347"/>
      <c r="D84" s="347"/>
      <c r="E84" s="347"/>
      <c r="F84" s="348"/>
      <c r="G84" s="349"/>
      <c r="H84" s="349"/>
      <c r="I84" s="350"/>
      <c r="J84" s="351"/>
      <c r="K84" s="351"/>
    </row>
    <row r="85" spans="1:11" ht="10.5">
      <c r="A85" s="346"/>
      <c r="B85" s="346"/>
      <c r="C85" s="347"/>
      <c r="D85" s="347"/>
      <c r="E85" s="347"/>
      <c r="F85" s="348"/>
      <c r="G85" s="349"/>
      <c r="H85" s="349"/>
      <c r="I85" s="350"/>
      <c r="J85" s="351"/>
      <c r="K85" s="351"/>
    </row>
    <row r="86" spans="1:11" ht="10.5">
      <c r="A86" s="346"/>
      <c r="B86" s="346"/>
      <c r="C86" s="347"/>
      <c r="D86" s="347"/>
      <c r="E86" s="347"/>
      <c r="F86" s="348"/>
      <c r="G86" s="349"/>
      <c r="H86" s="349"/>
      <c r="I86" s="350"/>
      <c r="J86" s="351"/>
      <c r="K86" s="351"/>
    </row>
    <row r="87" spans="1:11" ht="10.5">
      <c r="A87" s="346"/>
      <c r="B87" s="346"/>
      <c r="C87" s="347"/>
      <c r="D87" s="347"/>
      <c r="E87" s="347"/>
      <c r="F87" s="348"/>
      <c r="G87" s="349"/>
      <c r="H87" s="349"/>
      <c r="I87" s="350"/>
      <c r="J87" s="351"/>
      <c r="K87" s="351"/>
    </row>
    <row r="88" spans="1:11" ht="10.5">
      <c r="A88" s="346"/>
      <c r="B88" s="346"/>
      <c r="C88" s="347"/>
      <c r="D88" s="347"/>
      <c r="E88" s="347"/>
      <c r="F88" s="348"/>
      <c r="G88" s="349"/>
      <c r="H88" s="349"/>
      <c r="I88" s="350"/>
      <c r="J88" s="351"/>
      <c r="K88" s="351"/>
    </row>
    <row r="89" spans="1:11" ht="10.5">
      <c r="A89" s="346"/>
      <c r="B89" s="346"/>
      <c r="C89" s="347"/>
      <c r="D89" s="347"/>
      <c r="E89" s="347"/>
      <c r="F89" s="348"/>
      <c r="G89" s="349"/>
      <c r="H89" s="349"/>
      <c r="I89" s="350"/>
      <c r="J89" s="351"/>
      <c r="K89" s="351"/>
    </row>
    <row r="90" spans="1:11" ht="10.5">
      <c r="A90" s="346"/>
      <c r="B90" s="346"/>
      <c r="C90" s="347"/>
      <c r="D90" s="347"/>
      <c r="E90" s="347"/>
      <c r="F90" s="348"/>
      <c r="G90" s="349"/>
      <c r="H90" s="349"/>
      <c r="I90" s="350"/>
      <c r="J90" s="351"/>
      <c r="K90" s="351"/>
    </row>
    <row r="91" spans="1:11" ht="10.5">
      <c r="A91" s="346"/>
      <c r="B91" s="346"/>
      <c r="C91" s="347"/>
      <c r="D91" s="347"/>
      <c r="E91" s="347"/>
      <c r="F91" s="348"/>
      <c r="G91" s="349"/>
      <c r="H91" s="349"/>
      <c r="I91" s="350"/>
      <c r="J91" s="351"/>
      <c r="K91" s="351"/>
    </row>
    <row r="92" spans="1:11" ht="10.5">
      <c r="A92" s="346"/>
      <c r="B92" s="346"/>
      <c r="C92" s="347"/>
      <c r="D92" s="347"/>
      <c r="E92" s="347"/>
      <c r="F92" s="348"/>
      <c r="G92" s="349"/>
      <c r="H92" s="349"/>
      <c r="I92" s="350"/>
      <c r="J92" s="351"/>
      <c r="K92" s="351"/>
    </row>
    <row r="93" spans="1:11" ht="10.5">
      <c r="A93" s="346"/>
      <c r="B93" s="346"/>
      <c r="C93" s="347"/>
      <c r="D93" s="347"/>
      <c r="E93" s="347"/>
      <c r="F93" s="348"/>
      <c r="G93" s="349"/>
      <c r="H93" s="349"/>
      <c r="I93" s="350"/>
      <c r="J93" s="351"/>
      <c r="K93" s="351"/>
    </row>
    <row r="94" spans="1:11" ht="10.5">
      <c r="A94" s="346"/>
      <c r="B94" s="346"/>
      <c r="C94" s="347"/>
      <c r="D94" s="347"/>
      <c r="E94" s="347"/>
      <c r="F94" s="348"/>
      <c r="G94" s="349"/>
      <c r="H94" s="349"/>
      <c r="I94" s="350"/>
      <c r="J94" s="351"/>
      <c r="K94" s="351"/>
    </row>
    <row r="95" spans="1:11" ht="10.5">
      <c r="A95" s="346"/>
      <c r="B95" s="346"/>
      <c r="C95" s="347"/>
      <c r="D95" s="347"/>
      <c r="E95" s="347"/>
      <c r="F95" s="348"/>
      <c r="G95" s="349"/>
      <c r="H95" s="349"/>
      <c r="I95" s="350"/>
      <c r="J95" s="351"/>
      <c r="K95" s="351"/>
    </row>
    <row r="96" spans="1:11" ht="10.5">
      <c r="A96" s="346"/>
      <c r="B96" s="346"/>
      <c r="C96" s="347"/>
      <c r="D96" s="347"/>
      <c r="E96" s="347"/>
      <c r="F96" s="348"/>
      <c r="G96" s="349"/>
      <c r="H96" s="349"/>
      <c r="I96" s="350"/>
      <c r="J96" s="351"/>
      <c r="K96" s="351"/>
    </row>
    <row r="97" spans="1:11" ht="10.5">
      <c r="A97" s="346"/>
      <c r="B97" s="346"/>
      <c r="C97" s="347"/>
      <c r="D97" s="347"/>
      <c r="E97" s="347"/>
      <c r="F97" s="348"/>
      <c r="G97" s="349"/>
      <c r="H97" s="349"/>
      <c r="I97" s="350"/>
      <c r="J97" s="351"/>
      <c r="K97" s="351"/>
    </row>
    <row r="98" spans="1:11" ht="10.5">
      <c r="A98" s="346"/>
      <c r="B98" s="346"/>
      <c r="C98" s="347"/>
      <c r="D98" s="347"/>
      <c r="E98" s="347"/>
      <c r="F98" s="348"/>
      <c r="G98" s="349"/>
      <c r="H98" s="349"/>
      <c r="I98" s="350"/>
      <c r="J98" s="351"/>
      <c r="K98" s="351"/>
    </row>
    <row r="99" spans="1:11" ht="10.5">
      <c r="A99" s="346"/>
      <c r="B99" s="346"/>
      <c r="C99" s="347"/>
      <c r="D99" s="347"/>
      <c r="E99" s="347"/>
      <c r="F99" s="348"/>
      <c r="G99" s="349"/>
      <c r="H99" s="349"/>
      <c r="I99" s="350"/>
      <c r="J99" s="351"/>
      <c r="K99" s="351"/>
    </row>
    <row r="100" spans="1:11" ht="10.5">
      <c r="A100" s="346"/>
      <c r="B100" s="346"/>
      <c r="C100" s="347"/>
      <c r="D100" s="347"/>
      <c r="E100" s="347"/>
      <c r="F100" s="348"/>
      <c r="G100" s="349"/>
      <c r="H100" s="349"/>
      <c r="I100" s="350"/>
      <c r="J100" s="351"/>
      <c r="K100" s="351"/>
    </row>
    <row r="101" spans="1:11" ht="10.5">
      <c r="A101" s="346"/>
      <c r="B101" s="346"/>
      <c r="C101" s="347"/>
      <c r="D101" s="347"/>
      <c r="E101" s="347"/>
      <c r="F101" s="348"/>
      <c r="G101" s="349"/>
      <c r="H101" s="349"/>
      <c r="I101" s="350"/>
      <c r="J101" s="351"/>
      <c r="K101" s="351"/>
    </row>
    <row r="102" spans="1:11" ht="10.5">
      <c r="A102" s="346"/>
      <c r="B102" s="346"/>
      <c r="C102" s="347"/>
      <c r="D102" s="347"/>
      <c r="E102" s="347"/>
      <c r="F102" s="348"/>
      <c r="G102" s="349"/>
      <c r="H102" s="349"/>
      <c r="I102" s="372"/>
      <c r="J102" s="351"/>
      <c r="K102" s="351"/>
    </row>
    <row r="103" spans="1:11" ht="10.5">
      <c r="A103" s="346"/>
      <c r="B103" s="346"/>
      <c r="C103" s="347"/>
      <c r="D103" s="347"/>
      <c r="E103" s="347"/>
      <c r="F103" s="348"/>
      <c r="G103" s="349"/>
      <c r="H103" s="349"/>
      <c r="I103" s="372"/>
      <c r="J103" s="351"/>
      <c r="K103" s="351"/>
    </row>
    <row r="104" spans="1:11" ht="10.5">
      <c r="A104" s="346"/>
      <c r="B104" s="346"/>
      <c r="C104" s="347"/>
      <c r="D104" s="347"/>
      <c r="E104" s="347"/>
      <c r="F104" s="348"/>
      <c r="G104" s="349"/>
      <c r="H104" s="349"/>
      <c r="I104" s="372"/>
      <c r="J104" s="351"/>
      <c r="K104" s="351"/>
    </row>
    <row r="105" spans="1:11" ht="10.5">
      <c r="A105" s="346"/>
      <c r="B105" s="346"/>
      <c r="C105" s="347"/>
      <c r="D105" s="347"/>
      <c r="E105" s="347"/>
      <c r="F105" s="348"/>
      <c r="G105" s="349"/>
      <c r="H105" s="349"/>
      <c r="I105" s="372"/>
      <c r="J105" s="351"/>
      <c r="K105" s="351"/>
    </row>
    <row r="106" spans="1:11" ht="10.5">
      <c r="A106" s="346"/>
      <c r="B106" s="346"/>
      <c r="C106" s="347"/>
      <c r="D106" s="347"/>
      <c r="E106" s="347"/>
      <c r="F106" s="348"/>
      <c r="G106" s="349"/>
      <c r="H106" s="349"/>
      <c r="I106" s="372"/>
      <c r="J106" s="351"/>
      <c r="K106" s="351"/>
    </row>
    <row r="107" spans="1:11" ht="10.5">
      <c r="A107" s="346"/>
      <c r="B107" s="346"/>
      <c r="C107" s="347"/>
      <c r="D107" s="347"/>
      <c r="E107" s="347"/>
      <c r="F107" s="348"/>
      <c r="G107" s="349"/>
      <c r="H107" s="349"/>
      <c r="I107" s="372"/>
      <c r="J107" s="351"/>
      <c r="K107" s="351"/>
    </row>
    <row r="108" spans="1:11" ht="10.5">
      <c r="A108" s="346"/>
      <c r="B108" s="346"/>
      <c r="C108" s="347"/>
      <c r="D108" s="347"/>
      <c r="E108" s="347"/>
      <c r="F108" s="348"/>
      <c r="G108" s="349"/>
      <c r="H108" s="349"/>
      <c r="I108" s="372"/>
      <c r="J108" s="351"/>
      <c r="K108" s="351"/>
    </row>
    <row r="109" spans="1:11" ht="10.5">
      <c r="A109" s="346"/>
      <c r="B109" s="346"/>
      <c r="C109" s="347"/>
      <c r="D109" s="347"/>
      <c r="E109" s="347"/>
      <c r="F109" s="348"/>
      <c r="G109" s="349"/>
      <c r="H109" s="349"/>
      <c r="I109" s="372"/>
      <c r="J109" s="351"/>
      <c r="K109" s="351"/>
    </row>
    <row r="110" spans="1:11" ht="10.5">
      <c r="A110" s="346"/>
      <c r="B110" s="346"/>
      <c r="C110" s="347"/>
      <c r="D110" s="347"/>
      <c r="E110" s="347"/>
      <c r="F110" s="348"/>
      <c r="G110" s="349"/>
      <c r="H110" s="349"/>
      <c r="I110" s="372"/>
      <c r="J110" s="351"/>
      <c r="K110" s="351"/>
    </row>
    <row r="111" spans="1:11" ht="10.5">
      <c r="A111" s="346"/>
      <c r="B111" s="346"/>
      <c r="C111" s="347"/>
      <c r="D111" s="347"/>
      <c r="E111" s="347"/>
      <c r="F111" s="348"/>
      <c r="G111" s="349"/>
      <c r="H111" s="349"/>
      <c r="I111" s="351"/>
      <c r="J111" s="351"/>
      <c r="K111" s="351"/>
    </row>
    <row r="112" spans="1:11" ht="10.5">
      <c r="A112" s="346"/>
      <c r="B112" s="346"/>
      <c r="C112" s="347"/>
      <c r="D112" s="347"/>
      <c r="E112" s="347"/>
      <c r="F112" s="348"/>
      <c r="G112" s="349"/>
      <c r="H112" s="349"/>
      <c r="I112" s="351"/>
      <c r="J112" s="351"/>
      <c r="K112" s="351"/>
    </row>
    <row r="113" spans="1:11" ht="10.5">
      <c r="A113" s="346"/>
      <c r="B113" s="346"/>
      <c r="C113" s="347"/>
      <c r="D113" s="347"/>
      <c r="E113" s="347"/>
      <c r="F113" s="348"/>
      <c r="G113" s="349"/>
      <c r="H113" s="349"/>
      <c r="I113" s="351"/>
      <c r="J113" s="351"/>
      <c r="K113" s="351"/>
    </row>
    <row r="114" spans="1:11" ht="10.5">
      <c r="A114" s="346"/>
      <c r="B114" s="346"/>
      <c r="C114" s="347"/>
      <c r="D114" s="347"/>
      <c r="E114" s="347"/>
      <c r="F114" s="348"/>
      <c r="G114" s="349"/>
      <c r="H114" s="349"/>
      <c r="I114" s="351"/>
      <c r="J114" s="351"/>
      <c r="K114" s="351"/>
    </row>
    <row r="115" spans="1:11" ht="10.5">
      <c r="A115" s="346"/>
      <c r="B115" s="346"/>
      <c r="C115" s="347"/>
      <c r="D115" s="347"/>
      <c r="E115" s="347"/>
      <c r="F115" s="348"/>
      <c r="G115" s="349"/>
      <c r="H115" s="349"/>
      <c r="I115" s="351"/>
      <c r="J115" s="351"/>
      <c r="K115" s="351"/>
    </row>
    <row r="116" spans="1:11" ht="10.5">
      <c r="A116" s="346"/>
      <c r="B116" s="346"/>
      <c r="C116" s="347"/>
      <c r="D116" s="347"/>
      <c r="E116" s="347"/>
      <c r="F116" s="348"/>
      <c r="G116" s="349"/>
      <c r="H116" s="349"/>
      <c r="I116" s="351"/>
      <c r="J116" s="351"/>
      <c r="K116" s="351"/>
    </row>
    <row r="117" spans="1:11" ht="10.5">
      <c r="A117" s="346"/>
      <c r="B117" s="346"/>
      <c r="C117" s="347"/>
      <c r="D117" s="347"/>
      <c r="E117" s="347"/>
      <c r="F117" s="348"/>
      <c r="G117" s="349"/>
      <c r="H117" s="349"/>
      <c r="I117" s="351"/>
      <c r="J117" s="351"/>
      <c r="K117" s="351"/>
    </row>
    <row r="118" spans="1:11" ht="10.5">
      <c r="A118" s="346"/>
      <c r="B118" s="346"/>
      <c r="C118" s="347"/>
      <c r="D118" s="347"/>
      <c r="E118" s="347"/>
      <c r="F118" s="348"/>
      <c r="G118" s="349"/>
      <c r="H118" s="349"/>
      <c r="I118" s="351"/>
      <c r="J118" s="351"/>
      <c r="K118" s="351"/>
    </row>
    <row r="119" spans="1:11" ht="10.5">
      <c r="A119" s="346"/>
      <c r="B119" s="346"/>
      <c r="C119" s="347"/>
      <c r="D119" s="347"/>
      <c r="E119" s="347"/>
      <c r="F119" s="348"/>
      <c r="G119" s="349"/>
      <c r="H119" s="349"/>
      <c r="I119" s="351"/>
      <c r="J119" s="351"/>
      <c r="K119" s="351"/>
    </row>
    <row r="120" spans="1:11" ht="10.5">
      <c r="A120" s="346"/>
      <c r="B120" s="346"/>
      <c r="C120" s="347"/>
      <c r="D120" s="347"/>
      <c r="E120" s="347"/>
      <c r="F120" s="348"/>
      <c r="G120" s="349"/>
      <c r="H120" s="349"/>
      <c r="I120" s="351"/>
      <c r="J120" s="351"/>
      <c r="K120" s="351"/>
    </row>
    <row r="121" spans="1:11" ht="10.5">
      <c r="A121" s="346"/>
      <c r="B121" s="346"/>
      <c r="C121" s="347"/>
      <c r="D121" s="347"/>
      <c r="E121" s="347"/>
      <c r="F121" s="348"/>
      <c r="G121" s="349"/>
      <c r="H121" s="349"/>
      <c r="I121" s="351"/>
      <c r="J121" s="351"/>
      <c r="K121" s="351"/>
    </row>
    <row r="122" spans="1:11" ht="10.5">
      <c r="A122" s="346"/>
      <c r="B122" s="346"/>
      <c r="C122" s="347"/>
      <c r="D122" s="347"/>
      <c r="E122" s="347"/>
      <c r="F122" s="348"/>
      <c r="G122" s="349"/>
      <c r="H122" s="349"/>
      <c r="I122" s="351"/>
      <c r="J122" s="351"/>
      <c r="K122" s="351"/>
    </row>
    <row r="123" spans="1:11" ht="10.5">
      <c r="A123" s="346"/>
      <c r="B123" s="346"/>
      <c r="C123" s="347"/>
      <c r="D123" s="347"/>
      <c r="E123" s="347"/>
      <c r="F123" s="348"/>
      <c r="G123" s="349"/>
      <c r="H123" s="349"/>
      <c r="I123" s="351"/>
      <c r="J123" s="351"/>
      <c r="K123" s="351"/>
    </row>
    <row r="124" spans="1:11" ht="10.5">
      <c r="A124" s="346"/>
      <c r="B124" s="346"/>
      <c r="C124" s="347"/>
      <c r="D124" s="347"/>
      <c r="E124" s="347"/>
      <c r="F124" s="348"/>
      <c r="G124" s="349"/>
      <c r="H124" s="349"/>
      <c r="I124" s="351"/>
      <c r="J124" s="351"/>
      <c r="K124" s="351"/>
    </row>
    <row r="125" spans="1:11" ht="10.5">
      <c r="A125" s="346"/>
      <c r="B125" s="346"/>
      <c r="C125" s="347"/>
      <c r="D125" s="347"/>
      <c r="E125" s="347"/>
      <c r="F125" s="348"/>
      <c r="G125" s="349"/>
      <c r="H125" s="349"/>
      <c r="I125" s="351"/>
      <c r="J125" s="351"/>
      <c r="K125" s="351"/>
    </row>
    <row r="126" spans="1:11" ht="10.5">
      <c r="A126" s="346"/>
      <c r="B126" s="346"/>
      <c r="C126" s="347"/>
      <c r="D126" s="347"/>
      <c r="E126" s="347"/>
      <c r="F126" s="348"/>
      <c r="G126" s="349"/>
      <c r="H126" s="349"/>
      <c r="I126" s="351"/>
      <c r="J126" s="351"/>
      <c r="K126" s="351"/>
    </row>
    <row r="127" spans="1:11" ht="10.5">
      <c r="A127" s="346"/>
      <c r="B127" s="346"/>
      <c r="C127" s="347"/>
      <c r="D127" s="347"/>
      <c r="E127" s="347"/>
      <c r="F127" s="348"/>
      <c r="G127" s="349"/>
      <c r="H127" s="349"/>
      <c r="I127" s="351"/>
      <c r="J127" s="351"/>
      <c r="K127" s="351"/>
    </row>
    <row r="128" spans="1:11" ht="10.5">
      <c r="A128" s="346"/>
      <c r="B128" s="346"/>
      <c r="C128" s="347"/>
      <c r="D128" s="347"/>
      <c r="E128" s="347"/>
      <c r="F128" s="348"/>
      <c r="G128" s="349"/>
      <c r="H128" s="349"/>
      <c r="I128" s="351"/>
      <c r="J128" s="351"/>
      <c r="K128" s="351"/>
    </row>
    <row r="129" spans="1:11" ht="10.5">
      <c r="A129" s="346"/>
      <c r="B129" s="346"/>
      <c r="C129" s="347"/>
      <c r="D129" s="347"/>
      <c r="E129" s="347"/>
      <c r="F129" s="348"/>
      <c r="G129" s="349"/>
      <c r="H129" s="349"/>
      <c r="I129" s="351"/>
      <c r="J129" s="351"/>
      <c r="K129" s="351"/>
    </row>
    <row r="130" spans="1:11" ht="10.5">
      <c r="A130" s="346"/>
      <c r="B130" s="346"/>
      <c r="C130" s="347"/>
      <c r="D130" s="347"/>
      <c r="E130" s="347"/>
      <c r="F130" s="348"/>
      <c r="G130" s="349"/>
      <c r="H130" s="349"/>
      <c r="I130" s="351"/>
      <c r="J130" s="351"/>
      <c r="K130" s="351"/>
    </row>
    <row r="131" spans="1:11" ht="10.5">
      <c r="A131" s="346"/>
      <c r="B131" s="346"/>
      <c r="C131" s="347"/>
      <c r="D131" s="347"/>
      <c r="E131" s="347"/>
      <c r="F131" s="348"/>
      <c r="G131" s="349"/>
      <c r="H131" s="349"/>
      <c r="I131" s="351"/>
      <c r="J131" s="351"/>
      <c r="K131" s="351"/>
    </row>
    <row r="132" spans="1:11" ht="10.5">
      <c r="A132" s="346"/>
      <c r="B132" s="346"/>
      <c r="C132" s="347"/>
      <c r="D132" s="347"/>
      <c r="E132" s="347"/>
      <c r="F132" s="348"/>
      <c r="G132" s="349"/>
      <c r="H132" s="349"/>
      <c r="I132" s="351"/>
      <c r="J132" s="351"/>
      <c r="K132" s="351"/>
    </row>
    <row r="133" spans="1:11" ht="10.5">
      <c r="A133" s="346"/>
      <c r="B133" s="346"/>
      <c r="C133" s="347"/>
      <c r="D133" s="347"/>
      <c r="E133" s="347"/>
      <c r="F133" s="348"/>
      <c r="G133" s="349"/>
      <c r="H133" s="349"/>
      <c r="I133" s="351"/>
      <c r="J133" s="351"/>
      <c r="K133" s="351"/>
    </row>
    <row r="134" spans="1:11" ht="10.5">
      <c r="A134" s="346"/>
      <c r="B134" s="346"/>
      <c r="C134" s="347"/>
      <c r="D134" s="347"/>
      <c r="E134" s="347"/>
      <c r="F134" s="348"/>
      <c r="G134" s="349"/>
      <c r="H134" s="349"/>
      <c r="I134" s="351"/>
      <c r="J134" s="351"/>
      <c r="K134" s="351"/>
    </row>
    <row r="135" spans="1:11" ht="10.5">
      <c r="A135" s="346"/>
      <c r="B135" s="346"/>
      <c r="C135" s="347"/>
      <c r="D135" s="347"/>
      <c r="E135" s="347"/>
      <c r="F135" s="348"/>
      <c r="G135" s="349"/>
      <c r="H135" s="349"/>
      <c r="I135" s="351"/>
      <c r="J135" s="351"/>
      <c r="K135" s="351"/>
    </row>
    <row r="136" spans="1:11" ht="10.5">
      <c r="A136" s="346"/>
      <c r="B136" s="346"/>
      <c r="C136" s="347"/>
      <c r="D136" s="347"/>
      <c r="E136" s="347"/>
      <c r="F136" s="348"/>
      <c r="G136" s="349"/>
      <c r="H136" s="349"/>
      <c r="I136" s="351"/>
      <c r="J136" s="351"/>
      <c r="K136" s="351"/>
    </row>
    <row r="137" spans="1:11" ht="10.5">
      <c r="A137" s="346"/>
      <c r="B137" s="346"/>
      <c r="C137" s="347"/>
      <c r="D137" s="347"/>
      <c r="E137" s="347"/>
      <c r="F137" s="348"/>
      <c r="G137" s="349"/>
      <c r="H137" s="349"/>
      <c r="I137" s="351"/>
      <c r="J137" s="351"/>
      <c r="K137" s="351"/>
    </row>
    <row r="138" spans="1:11" ht="10.5">
      <c r="A138" s="346"/>
      <c r="B138" s="346"/>
      <c r="C138" s="347"/>
      <c r="D138" s="347"/>
      <c r="E138" s="347"/>
      <c r="F138" s="348"/>
      <c r="G138" s="349"/>
      <c r="H138" s="349"/>
      <c r="I138" s="351"/>
      <c r="J138" s="351"/>
      <c r="K138" s="351"/>
    </row>
    <row r="139" spans="1:11" ht="10.5">
      <c r="A139" s="346"/>
      <c r="B139" s="346"/>
      <c r="C139" s="347"/>
      <c r="D139" s="347"/>
      <c r="E139" s="347"/>
      <c r="F139" s="348"/>
      <c r="G139" s="349"/>
      <c r="H139" s="349"/>
      <c r="I139" s="351"/>
      <c r="J139" s="351"/>
      <c r="K139" s="351"/>
    </row>
    <row r="140" spans="1:11" ht="10.5">
      <c r="A140" s="346"/>
      <c r="B140" s="346"/>
      <c r="C140" s="347"/>
      <c r="D140" s="347"/>
      <c r="E140" s="347"/>
      <c r="F140" s="348"/>
      <c r="G140" s="349"/>
      <c r="H140" s="349"/>
      <c r="I140" s="351"/>
      <c r="J140" s="351"/>
      <c r="K140" s="351"/>
    </row>
    <row r="141" spans="1:11" ht="10.5">
      <c r="A141" s="346"/>
      <c r="B141" s="346"/>
      <c r="C141" s="347"/>
      <c r="D141" s="347"/>
      <c r="E141" s="347"/>
      <c r="F141" s="348"/>
      <c r="G141" s="349"/>
      <c r="H141" s="349"/>
      <c r="I141" s="351"/>
      <c r="J141" s="351"/>
      <c r="K141" s="351"/>
    </row>
    <row r="142" spans="1:11" ht="10.5">
      <c r="A142" s="346"/>
      <c r="B142" s="346"/>
      <c r="C142" s="347"/>
      <c r="D142" s="347"/>
      <c r="E142" s="347"/>
      <c r="F142" s="348"/>
      <c r="G142" s="349"/>
      <c r="H142" s="349"/>
      <c r="I142" s="351"/>
      <c r="J142" s="351"/>
      <c r="K142" s="351"/>
    </row>
    <row r="143" spans="1:11" ht="10.5">
      <c r="A143" s="346"/>
      <c r="B143" s="346"/>
      <c r="C143" s="347"/>
      <c r="D143" s="347"/>
      <c r="E143" s="347"/>
      <c r="F143" s="348"/>
      <c r="G143" s="349"/>
      <c r="H143" s="349"/>
      <c r="I143" s="351"/>
      <c r="J143" s="351"/>
      <c r="K143" s="351"/>
    </row>
    <row r="144" spans="1:11" ht="10.5">
      <c r="A144" s="346"/>
      <c r="B144" s="346"/>
      <c r="C144" s="347"/>
      <c r="D144" s="347"/>
      <c r="E144" s="347"/>
      <c r="F144" s="348"/>
      <c r="G144" s="349"/>
      <c r="H144" s="349"/>
      <c r="I144" s="351"/>
      <c r="J144" s="351"/>
      <c r="K144" s="351"/>
    </row>
    <row r="145" spans="1:11" ht="10.5">
      <c r="A145" s="346"/>
      <c r="B145" s="346"/>
      <c r="C145" s="347"/>
      <c r="D145" s="347"/>
      <c r="E145" s="347"/>
      <c r="F145" s="348"/>
      <c r="G145" s="349"/>
      <c r="H145" s="349"/>
      <c r="I145" s="351"/>
      <c r="J145" s="351"/>
      <c r="K145" s="351"/>
    </row>
    <row r="146" spans="1:11" ht="10.5">
      <c r="A146" s="346"/>
      <c r="B146" s="346"/>
      <c r="C146" s="347"/>
      <c r="D146" s="347"/>
      <c r="E146" s="347"/>
      <c r="F146" s="348"/>
      <c r="G146" s="349"/>
      <c r="H146" s="349"/>
      <c r="I146" s="351"/>
      <c r="J146" s="351"/>
      <c r="K146" s="351"/>
    </row>
    <row r="147" spans="1:11" ht="10.5">
      <c r="A147" s="346"/>
      <c r="B147" s="346"/>
      <c r="C147" s="347"/>
      <c r="D147" s="347"/>
      <c r="E147" s="347"/>
      <c r="F147" s="348"/>
      <c r="G147" s="349"/>
      <c r="H147" s="349"/>
      <c r="I147" s="351"/>
      <c r="J147" s="351"/>
      <c r="K147" s="351"/>
    </row>
    <row r="148" spans="1:11" ht="10.5">
      <c r="A148" s="346"/>
      <c r="B148" s="346"/>
      <c r="C148" s="347"/>
      <c r="D148" s="347"/>
      <c r="E148" s="347"/>
      <c r="F148" s="348"/>
      <c r="G148" s="349"/>
      <c r="H148" s="349"/>
      <c r="I148" s="351"/>
      <c r="J148" s="351"/>
      <c r="K148" s="351"/>
    </row>
    <row r="149" spans="1:11" ht="10.5">
      <c r="A149" s="346"/>
      <c r="B149" s="346"/>
      <c r="C149" s="347"/>
      <c r="D149" s="347"/>
      <c r="E149" s="347"/>
      <c r="F149" s="348"/>
      <c r="G149" s="349"/>
      <c r="H149" s="349"/>
      <c r="I149" s="351"/>
      <c r="J149" s="351"/>
      <c r="K149" s="351"/>
    </row>
    <row r="150" spans="1:11" ht="10.5">
      <c r="A150" s="346"/>
      <c r="B150" s="346"/>
      <c r="C150" s="347"/>
      <c r="D150" s="347"/>
      <c r="E150" s="347"/>
      <c r="F150" s="348"/>
      <c r="G150" s="349"/>
      <c r="H150" s="349"/>
      <c r="I150" s="351"/>
      <c r="J150" s="351"/>
      <c r="K150" s="351"/>
    </row>
    <row r="151" spans="1:11" ht="10.5">
      <c r="A151" s="346"/>
      <c r="B151" s="346"/>
      <c r="C151" s="347"/>
      <c r="D151" s="347"/>
      <c r="E151" s="347"/>
      <c r="F151" s="348"/>
      <c r="G151" s="349"/>
      <c r="H151" s="349"/>
      <c r="I151" s="351"/>
      <c r="J151" s="351"/>
      <c r="K151" s="351"/>
    </row>
    <row r="152" spans="1:11" ht="10.5">
      <c r="A152" s="346"/>
      <c r="B152" s="346"/>
      <c r="C152" s="347"/>
      <c r="D152" s="347"/>
      <c r="E152" s="347"/>
      <c r="F152" s="348"/>
      <c r="G152" s="349"/>
      <c r="H152" s="349"/>
      <c r="I152" s="351"/>
      <c r="J152" s="351"/>
      <c r="K152" s="351"/>
    </row>
    <row r="153" spans="1:11" ht="10.5">
      <c r="A153" s="346"/>
      <c r="B153" s="346"/>
      <c r="C153" s="347"/>
      <c r="D153" s="347"/>
      <c r="E153" s="347"/>
      <c r="F153" s="348"/>
      <c r="G153" s="349"/>
      <c r="H153" s="349"/>
      <c r="I153" s="351"/>
      <c r="J153" s="351"/>
      <c r="K153" s="351"/>
    </row>
    <row r="154" spans="1:11" ht="10.5">
      <c r="A154" s="346"/>
      <c r="B154" s="346"/>
      <c r="C154" s="347"/>
      <c r="D154" s="347"/>
      <c r="E154" s="347"/>
      <c r="F154" s="348"/>
      <c r="G154" s="349"/>
      <c r="H154" s="349"/>
      <c r="I154" s="351"/>
      <c r="J154" s="351"/>
      <c r="K154" s="351"/>
    </row>
    <row r="155" spans="1:11" ht="10.5">
      <c r="A155" s="346"/>
      <c r="B155" s="346"/>
      <c r="C155" s="347"/>
      <c r="D155" s="347"/>
      <c r="E155" s="347"/>
      <c r="F155" s="348"/>
      <c r="G155" s="349"/>
      <c r="H155" s="349"/>
      <c r="I155" s="351"/>
      <c r="J155" s="351"/>
      <c r="K155" s="351"/>
    </row>
    <row r="156" spans="1:11" ht="10.5">
      <c r="A156" s="346"/>
      <c r="B156" s="346"/>
      <c r="C156" s="347"/>
      <c r="D156" s="347"/>
      <c r="E156" s="347"/>
      <c r="F156" s="348"/>
      <c r="G156" s="349"/>
      <c r="H156" s="349"/>
      <c r="I156" s="351"/>
      <c r="J156" s="351"/>
      <c r="K156" s="351"/>
    </row>
    <row r="157" spans="1:11" ht="10.5">
      <c r="A157" s="346"/>
      <c r="B157" s="346"/>
      <c r="C157" s="347"/>
      <c r="D157" s="347"/>
      <c r="E157" s="347"/>
      <c r="F157" s="348"/>
      <c r="G157" s="349"/>
      <c r="H157" s="349"/>
      <c r="I157" s="351"/>
      <c r="J157" s="351"/>
      <c r="K157" s="351"/>
    </row>
    <row r="158" spans="1:11" ht="10.5">
      <c r="A158" s="346"/>
      <c r="B158" s="346"/>
      <c r="C158" s="347"/>
      <c r="D158" s="347"/>
      <c r="E158" s="347"/>
      <c r="F158" s="348"/>
      <c r="G158" s="349"/>
      <c r="H158" s="349"/>
      <c r="I158" s="351"/>
      <c r="J158" s="351"/>
      <c r="K158" s="351"/>
    </row>
    <row r="159" spans="1:11" ht="10.5">
      <c r="A159" s="346"/>
      <c r="B159" s="346"/>
      <c r="C159" s="347"/>
      <c r="D159" s="347"/>
      <c r="E159" s="347"/>
      <c r="F159" s="348"/>
      <c r="G159" s="349"/>
      <c r="H159" s="349"/>
      <c r="I159" s="351"/>
      <c r="J159" s="351"/>
      <c r="K159" s="351"/>
    </row>
    <row r="160" spans="1:11" ht="10.5">
      <c r="A160" s="346"/>
      <c r="B160" s="346"/>
      <c r="C160" s="347"/>
      <c r="D160" s="347"/>
      <c r="E160" s="347"/>
      <c r="F160" s="348"/>
      <c r="G160" s="349"/>
      <c r="H160" s="349"/>
      <c r="I160" s="351"/>
      <c r="J160" s="351"/>
      <c r="K160" s="351"/>
    </row>
    <row r="161" spans="1:11" ht="10.5">
      <c r="A161" s="346"/>
      <c r="B161" s="346"/>
      <c r="C161" s="347"/>
      <c r="D161" s="347"/>
      <c r="E161" s="347"/>
      <c r="F161" s="348"/>
      <c r="G161" s="349"/>
      <c r="H161" s="349"/>
      <c r="I161" s="351"/>
      <c r="J161" s="351"/>
      <c r="K161" s="351"/>
    </row>
    <row r="162" spans="1:11" ht="10.5">
      <c r="A162" s="346"/>
      <c r="B162" s="346"/>
      <c r="C162" s="347"/>
      <c r="D162" s="347"/>
      <c r="E162" s="347"/>
      <c r="F162" s="348"/>
      <c r="G162" s="349"/>
      <c r="H162" s="349"/>
      <c r="I162" s="351"/>
      <c r="J162" s="351"/>
      <c r="K162" s="351"/>
    </row>
    <row r="163" spans="1:11" ht="10.5">
      <c r="A163" s="346"/>
      <c r="B163" s="346"/>
      <c r="C163" s="347"/>
      <c r="D163" s="347"/>
      <c r="E163" s="347"/>
      <c r="F163" s="348"/>
      <c r="G163" s="349"/>
      <c r="H163" s="349"/>
      <c r="I163" s="351"/>
      <c r="J163" s="351"/>
      <c r="K163" s="351"/>
    </row>
    <row r="164" spans="1:11" ht="10.5">
      <c r="A164" s="346"/>
      <c r="B164" s="346"/>
      <c r="C164" s="347"/>
      <c r="D164" s="347"/>
      <c r="E164" s="347"/>
      <c r="F164" s="348"/>
      <c r="G164" s="349"/>
      <c r="H164" s="349"/>
      <c r="I164" s="351"/>
      <c r="J164" s="351"/>
      <c r="K164" s="351"/>
    </row>
    <row r="165" spans="1:11" ht="10.5">
      <c r="A165" s="346"/>
      <c r="B165" s="346"/>
      <c r="C165" s="347"/>
      <c r="D165" s="347"/>
      <c r="E165" s="347"/>
      <c r="F165" s="348"/>
      <c r="G165" s="349"/>
      <c r="H165" s="349"/>
      <c r="I165" s="351"/>
      <c r="J165" s="351"/>
      <c r="K165" s="351"/>
    </row>
    <row r="166" spans="1:11" ht="10.5">
      <c r="A166" s="346"/>
      <c r="B166" s="346"/>
      <c r="C166" s="347"/>
      <c r="D166" s="347"/>
      <c r="E166" s="347"/>
      <c r="F166" s="348"/>
      <c r="G166" s="349"/>
      <c r="H166" s="349"/>
      <c r="I166" s="351"/>
      <c r="J166" s="351"/>
      <c r="K166" s="351"/>
    </row>
    <row r="167" spans="1:11" ht="10.5">
      <c r="A167" s="346"/>
      <c r="B167" s="346"/>
      <c r="C167" s="347"/>
      <c r="D167" s="347"/>
      <c r="E167" s="347"/>
      <c r="F167" s="348"/>
      <c r="G167" s="349"/>
      <c r="H167" s="349"/>
      <c r="I167" s="351"/>
      <c r="J167" s="351"/>
      <c r="K167" s="351"/>
    </row>
    <row r="168" spans="1:11" ht="10.5">
      <c r="A168" s="346"/>
      <c r="B168" s="346"/>
      <c r="C168" s="347"/>
      <c r="D168" s="347"/>
      <c r="E168" s="347"/>
      <c r="F168" s="348"/>
      <c r="G168" s="349"/>
      <c r="H168" s="349"/>
      <c r="I168" s="351"/>
      <c r="J168" s="351"/>
      <c r="K168" s="351"/>
    </row>
    <row r="169" spans="1:11" ht="10.5">
      <c r="A169" s="346"/>
      <c r="B169" s="346"/>
      <c r="C169" s="347"/>
      <c r="D169" s="347"/>
      <c r="E169" s="347"/>
      <c r="F169" s="348"/>
      <c r="G169" s="349"/>
      <c r="H169" s="349"/>
      <c r="I169" s="351"/>
      <c r="J169" s="351"/>
      <c r="K169" s="351"/>
    </row>
    <row r="170" spans="1:11" ht="10.5">
      <c r="A170" s="346"/>
      <c r="B170" s="346"/>
      <c r="C170" s="347"/>
      <c r="D170" s="347"/>
      <c r="E170" s="347"/>
      <c r="F170" s="348"/>
      <c r="G170" s="349"/>
      <c r="H170" s="349"/>
      <c r="I170" s="351"/>
      <c r="J170" s="351"/>
      <c r="K170" s="351"/>
    </row>
    <row r="171" spans="1:11" ht="10.5">
      <c r="A171" s="346"/>
      <c r="B171" s="346"/>
      <c r="C171" s="347"/>
      <c r="D171" s="347"/>
      <c r="E171" s="347"/>
      <c r="F171" s="348"/>
      <c r="G171" s="349"/>
      <c r="H171" s="349"/>
      <c r="I171" s="351"/>
      <c r="J171" s="351"/>
      <c r="K171" s="351"/>
    </row>
    <row r="172" spans="1:11" ht="10.5">
      <c r="A172" s="346"/>
      <c r="B172" s="346"/>
      <c r="C172" s="347"/>
      <c r="D172" s="347"/>
      <c r="E172" s="347"/>
      <c r="F172" s="348"/>
      <c r="G172" s="349"/>
      <c r="H172" s="349"/>
      <c r="I172" s="351"/>
      <c r="J172" s="351"/>
      <c r="K172" s="351"/>
    </row>
    <row r="173" spans="1:11" ht="10.5">
      <c r="A173" s="346"/>
      <c r="B173" s="346"/>
      <c r="C173" s="347"/>
      <c r="D173" s="347"/>
      <c r="E173" s="347"/>
      <c r="F173" s="348"/>
      <c r="G173" s="349"/>
      <c r="H173" s="349"/>
      <c r="I173" s="351"/>
      <c r="J173" s="351"/>
      <c r="K173" s="351"/>
    </row>
    <row r="174" spans="1:11" ht="10.5">
      <c r="A174" s="346"/>
      <c r="B174" s="346"/>
      <c r="C174" s="347"/>
      <c r="D174" s="347"/>
      <c r="E174" s="347"/>
      <c r="F174" s="348"/>
      <c r="G174" s="349"/>
      <c r="H174" s="349"/>
      <c r="I174" s="351"/>
      <c r="J174" s="351"/>
      <c r="K174" s="351"/>
    </row>
    <row r="175" spans="1:11" ht="10.5">
      <c r="A175" s="346"/>
      <c r="B175" s="346"/>
      <c r="C175" s="347"/>
      <c r="D175" s="347"/>
      <c r="E175" s="347"/>
      <c r="F175" s="348"/>
      <c r="G175" s="349"/>
      <c r="H175" s="349"/>
      <c r="I175" s="351"/>
      <c r="J175" s="351"/>
      <c r="K175" s="351"/>
    </row>
    <row r="176" spans="1:11" ht="10.5">
      <c r="A176" s="346"/>
      <c r="B176" s="346"/>
      <c r="C176" s="347"/>
      <c r="D176" s="347"/>
      <c r="E176" s="347"/>
      <c r="F176" s="348"/>
      <c r="G176" s="349"/>
      <c r="H176" s="349"/>
      <c r="I176" s="351"/>
      <c r="J176" s="351"/>
      <c r="K176" s="351"/>
    </row>
    <row r="177" spans="1:11" ht="10.5">
      <c r="A177" s="346"/>
      <c r="B177" s="346"/>
      <c r="C177" s="347"/>
      <c r="D177" s="347"/>
      <c r="E177" s="347"/>
      <c r="F177" s="348"/>
      <c r="G177" s="349"/>
      <c r="H177" s="349"/>
      <c r="I177" s="351"/>
      <c r="J177" s="351"/>
      <c r="K177" s="351"/>
    </row>
    <row r="178" spans="1:11" ht="10.5">
      <c r="A178" s="346"/>
      <c r="B178" s="346"/>
      <c r="C178" s="347"/>
      <c r="D178" s="347"/>
      <c r="E178" s="347"/>
      <c r="F178" s="348"/>
      <c r="G178" s="349"/>
      <c r="H178" s="349"/>
      <c r="I178" s="351"/>
      <c r="J178" s="351"/>
      <c r="K178" s="351"/>
    </row>
    <row r="179" spans="1:11" ht="10.5">
      <c r="A179" s="346"/>
      <c r="B179" s="346"/>
      <c r="C179" s="347"/>
      <c r="D179" s="347"/>
      <c r="E179" s="347"/>
      <c r="F179" s="348"/>
      <c r="G179" s="349"/>
      <c r="H179" s="349"/>
      <c r="I179" s="351"/>
      <c r="J179" s="351"/>
      <c r="K179" s="351"/>
    </row>
    <row r="180" spans="1:11" ht="10.5">
      <c r="A180" s="346"/>
      <c r="B180" s="346"/>
      <c r="C180" s="347"/>
      <c r="D180" s="347"/>
      <c r="E180" s="347"/>
      <c r="F180" s="348"/>
      <c r="G180" s="349"/>
      <c r="H180" s="349"/>
      <c r="I180" s="351"/>
      <c r="J180" s="351"/>
      <c r="K180" s="351"/>
    </row>
    <row r="181" spans="1:11" ht="10.5">
      <c r="A181" s="346"/>
      <c r="B181" s="346"/>
      <c r="C181" s="347"/>
      <c r="D181" s="347"/>
      <c r="E181" s="347"/>
      <c r="F181" s="348"/>
      <c r="G181" s="349"/>
      <c r="H181" s="349"/>
      <c r="I181" s="351"/>
      <c r="J181" s="351"/>
      <c r="K181" s="351"/>
    </row>
    <row r="182" spans="1:11" ht="10.5">
      <c r="A182" s="346"/>
      <c r="B182" s="346"/>
      <c r="C182" s="347"/>
      <c r="D182" s="347"/>
      <c r="E182" s="347"/>
      <c r="F182" s="348"/>
      <c r="G182" s="349"/>
      <c r="H182" s="349"/>
      <c r="I182" s="351"/>
      <c r="J182" s="351"/>
      <c r="K182" s="351"/>
    </row>
    <row r="183" spans="1:11" ht="10.5">
      <c r="A183" s="346"/>
      <c r="B183" s="346"/>
      <c r="C183" s="347"/>
      <c r="D183" s="347"/>
      <c r="E183" s="347"/>
      <c r="F183" s="348"/>
      <c r="G183" s="349"/>
      <c r="H183" s="349"/>
      <c r="I183" s="351"/>
      <c r="J183" s="351"/>
      <c r="K183" s="351"/>
    </row>
    <row r="184" spans="1:11" ht="10.5">
      <c r="A184" s="346"/>
      <c r="B184" s="346"/>
      <c r="C184" s="347"/>
      <c r="D184" s="347"/>
      <c r="E184" s="347"/>
      <c r="F184" s="348"/>
      <c r="G184" s="349"/>
      <c r="H184" s="349"/>
      <c r="I184" s="351"/>
      <c r="J184" s="351"/>
      <c r="K184" s="351"/>
    </row>
    <row r="185" spans="1:11" ht="10.5">
      <c r="A185" s="346"/>
      <c r="B185" s="346"/>
      <c r="C185" s="347"/>
      <c r="D185" s="347"/>
      <c r="E185" s="347"/>
      <c r="F185" s="348"/>
      <c r="G185" s="349"/>
      <c r="H185" s="349"/>
      <c r="I185" s="351"/>
      <c r="J185" s="351"/>
      <c r="K185" s="351"/>
    </row>
    <row r="186" spans="1:11" ht="10.5">
      <c r="A186" s="346"/>
      <c r="B186" s="346"/>
      <c r="C186" s="347"/>
      <c r="D186" s="347"/>
      <c r="E186" s="347"/>
      <c r="F186" s="348"/>
      <c r="G186" s="349"/>
      <c r="H186" s="349"/>
      <c r="I186" s="351"/>
      <c r="J186" s="351"/>
      <c r="K186" s="351"/>
    </row>
    <row r="187" spans="1:11" ht="10.5">
      <c r="A187" s="346"/>
      <c r="B187" s="346"/>
      <c r="C187" s="347"/>
      <c r="D187" s="347"/>
      <c r="E187" s="347"/>
      <c r="F187" s="348"/>
      <c r="G187" s="349"/>
      <c r="H187" s="349"/>
      <c r="I187" s="351"/>
      <c r="J187" s="351"/>
      <c r="K187" s="351"/>
    </row>
    <row r="188" spans="1:11" ht="10.5">
      <c r="A188" s="346"/>
      <c r="B188" s="346"/>
      <c r="C188" s="347"/>
      <c r="D188" s="347"/>
      <c r="E188" s="347"/>
      <c r="F188" s="348"/>
      <c r="G188" s="349"/>
      <c r="H188" s="349"/>
      <c r="I188" s="351"/>
      <c r="J188" s="351"/>
      <c r="K188" s="351"/>
    </row>
    <row r="189" spans="1:11" ht="10.5">
      <c r="A189" s="346"/>
      <c r="B189" s="346"/>
      <c r="C189" s="347"/>
      <c r="D189" s="347"/>
      <c r="E189" s="347"/>
      <c r="F189" s="348"/>
      <c r="G189" s="349"/>
      <c r="H189" s="349"/>
      <c r="I189" s="351"/>
      <c r="J189" s="351"/>
      <c r="K189" s="351"/>
    </row>
    <row r="190" spans="1:11" ht="10.5">
      <c r="A190" s="346"/>
      <c r="B190" s="346"/>
      <c r="C190" s="347"/>
      <c r="D190" s="347"/>
      <c r="E190" s="347"/>
      <c r="F190" s="348"/>
      <c r="G190" s="349"/>
      <c r="H190" s="349"/>
      <c r="I190" s="351"/>
      <c r="J190" s="351"/>
      <c r="K190" s="351"/>
    </row>
    <row r="191" spans="1:11" ht="10.5">
      <c r="A191" s="346"/>
      <c r="B191" s="346"/>
      <c r="C191" s="347"/>
      <c r="D191" s="347"/>
      <c r="E191" s="347"/>
      <c r="F191" s="348"/>
      <c r="G191" s="349"/>
      <c r="H191" s="349"/>
      <c r="I191" s="351"/>
      <c r="J191" s="351"/>
      <c r="K191" s="351"/>
    </row>
    <row r="192" spans="1:11" ht="10.5">
      <c r="A192" s="346"/>
      <c r="B192" s="346"/>
      <c r="C192" s="347"/>
      <c r="D192" s="347"/>
      <c r="E192" s="347"/>
      <c r="F192" s="348"/>
      <c r="G192" s="349"/>
      <c r="H192" s="349"/>
      <c r="I192" s="351"/>
      <c r="J192" s="351"/>
      <c r="K192" s="351"/>
    </row>
    <row r="193" spans="1:11" ht="10.5">
      <c r="A193" s="346"/>
      <c r="B193" s="346"/>
      <c r="C193" s="347"/>
      <c r="D193" s="347"/>
      <c r="E193" s="347"/>
      <c r="F193" s="348"/>
      <c r="G193" s="349"/>
      <c r="H193" s="349"/>
      <c r="I193" s="351"/>
      <c r="J193" s="351"/>
      <c r="K193" s="351"/>
    </row>
    <row r="194" spans="1:11" ht="10.5">
      <c r="A194" s="346"/>
      <c r="B194" s="346"/>
      <c r="C194" s="347"/>
      <c r="D194" s="347"/>
      <c r="E194" s="347"/>
      <c r="F194" s="348"/>
      <c r="G194" s="349"/>
      <c r="H194" s="349"/>
      <c r="I194" s="351"/>
      <c r="J194" s="351"/>
      <c r="K194" s="351"/>
    </row>
    <row r="195" spans="1:11" ht="10.5">
      <c r="A195" s="346"/>
      <c r="B195" s="346"/>
      <c r="C195" s="347"/>
      <c r="D195" s="347"/>
      <c r="E195" s="347"/>
      <c r="F195" s="348"/>
      <c r="G195" s="349"/>
      <c r="H195" s="349"/>
      <c r="I195" s="351"/>
      <c r="J195" s="351"/>
      <c r="K195" s="351"/>
    </row>
    <row r="196" spans="1:11" ht="10.5">
      <c r="A196" s="346"/>
      <c r="B196" s="346"/>
      <c r="C196" s="347"/>
      <c r="D196" s="347"/>
      <c r="E196" s="347"/>
      <c r="F196" s="348"/>
      <c r="G196" s="349"/>
      <c r="H196" s="349"/>
      <c r="I196" s="351"/>
      <c r="J196" s="351"/>
      <c r="K196" s="351"/>
    </row>
    <row r="197" spans="1:11" ht="10.5">
      <c r="A197" s="346"/>
      <c r="B197" s="346"/>
      <c r="C197" s="347"/>
      <c r="D197" s="347"/>
      <c r="E197" s="347"/>
      <c r="F197" s="348"/>
      <c r="G197" s="349"/>
      <c r="H197" s="349"/>
      <c r="I197" s="351"/>
      <c r="J197" s="351"/>
      <c r="K197" s="351"/>
    </row>
    <row r="198" spans="1:11" ht="10.5">
      <c r="A198" s="346"/>
      <c r="B198" s="346"/>
      <c r="C198" s="347"/>
      <c r="D198" s="347"/>
      <c r="E198" s="347"/>
      <c r="F198" s="348"/>
      <c r="G198" s="349"/>
      <c r="H198" s="349"/>
      <c r="I198" s="351"/>
      <c r="J198" s="351"/>
      <c r="K198" s="351"/>
    </row>
    <row r="199" spans="1:11" ht="10.5">
      <c r="A199" s="346"/>
      <c r="B199" s="346"/>
      <c r="C199" s="347"/>
      <c r="D199" s="347"/>
      <c r="E199" s="347"/>
      <c r="F199" s="348"/>
      <c r="G199" s="349"/>
      <c r="H199" s="349"/>
      <c r="I199" s="351"/>
      <c r="J199" s="351"/>
      <c r="K199" s="351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r.3</oddFooter>
  </headerFooter>
  <rowBreaks count="1" manualBreakCount="1">
    <brk id="7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showGridLines="0" view="pageBreakPreview" zoomScaleSheetLayoutView="100" zoomScalePageLayoutView="0" workbookViewId="0" topLeftCell="A1">
      <selection activeCell="H13" sqref="H13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604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298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605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609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H13+H32+H35+H43+H51+H56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SUM(H14:H31)</f>
        <v>0</v>
      </c>
    </row>
    <row r="14" spans="1:10" s="6" customFormat="1" ht="24" customHeight="1">
      <c r="A14" s="278">
        <v>1</v>
      </c>
      <c r="B14" s="279">
        <v>14</v>
      </c>
      <c r="C14" s="280" t="s">
        <v>18</v>
      </c>
      <c r="D14" s="280" t="s">
        <v>147</v>
      </c>
      <c r="E14" s="280" t="s">
        <v>20</v>
      </c>
      <c r="F14" s="281">
        <v>41.9</v>
      </c>
      <c r="G14" s="307"/>
      <c r="H14" s="307">
        <f aca="true" t="shared" si="0" ref="H14:H26">F14*G14</f>
        <v>0</v>
      </c>
      <c r="I14" s="308">
        <v>21</v>
      </c>
      <c r="J14" s="309"/>
    </row>
    <row r="15" spans="1:10" s="6" customFormat="1" ht="24" customHeight="1">
      <c r="A15" s="386" t="s">
        <v>646</v>
      </c>
      <c r="B15" s="387">
        <v>14</v>
      </c>
      <c r="C15" s="323">
        <v>113107224</v>
      </c>
      <c r="D15" s="323" t="s">
        <v>647</v>
      </c>
      <c r="E15" s="323" t="s">
        <v>20</v>
      </c>
      <c r="F15" s="324">
        <v>31.2</v>
      </c>
      <c r="G15" s="325"/>
      <c r="H15" s="272">
        <f t="shared" si="0"/>
        <v>0</v>
      </c>
      <c r="I15" s="326">
        <v>21</v>
      </c>
      <c r="J15" s="309"/>
    </row>
    <row r="16" spans="1:10" s="6" customFormat="1" ht="24" customHeight="1">
      <c r="A16" s="273">
        <v>2</v>
      </c>
      <c r="B16" s="274">
        <v>14</v>
      </c>
      <c r="C16" s="271" t="s">
        <v>21</v>
      </c>
      <c r="D16" s="271" t="s">
        <v>22</v>
      </c>
      <c r="E16" s="271" t="s">
        <v>20</v>
      </c>
      <c r="F16" s="275">
        <v>41.9</v>
      </c>
      <c r="G16" s="272"/>
      <c r="H16" s="272">
        <f t="shared" si="0"/>
        <v>0</v>
      </c>
      <c r="I16" s="287">
        <v>21</v>
      </c>
      <c r="J16" s="309"/>
    </row>
    <row r="17" spans="1:10" s="6" customFormat="1" ht="13.5" customHeight="1">
      <c r="A17" s="273">
        <v>3</v>
      </c>
      <c r="B17" s="274">
        <v>14</v>
      </c>
      <c r="C17" s="271" t="s">
        <v>23</v>
      </c>
      <c r="D17" s="271" t="s">
        <v>181</v>
      </c>
      <c r="E17" s="271" t="s">
        <v>20</v>
      </c>
      <c r="F17" s="275">
        <v>41.9</v>
      </c>
      <c r="G17" s="272"/>
      <c r="H17" s="272">
        <f t="shared" si="0"/>
        <v>0</v>
      </c>
      <c r="I17" s="287">
        <v>21</v>
      </c>
      <c r="J17" s="309"/>
    </row>
    <row r="18" spans="1:10" s="6" customFormat="1" ht="24" customHeight="1">
      <c r="A18" s="273">
        <v>4</v>
      </c>
      <c r="B18" s="274">
        <v>14</v>
      </c>
      <c r="C18" s="271" t="s">
        <v>25</v>
      </c>
      <c r="D18" s="271" t="s">
        <v>613</v>
      </c>
      <c r="E18" s="271"/>
      <c r="F18" s="275"/>
      <c r="G18" s="272"/>
      <c r="H18" s="272"/>
      <c r="I18" s="287"/>
      <c r="J18" s="309"/>
    </row>
    <row r="19" spans="1:10" s="6" customFormat="1" ht="24" customHeight="1">
      <c r="A19" s="273">
        <v>5</v>
      </c>
      <c r="B19" s="274">
        <v>14</v>
      </c>
      <c r="C19" s="271" t="s">
        <v>45</v>
      </c>
      <c r="D19" s="271" t="s">
        <v>46</v>
      </c>
      <c r="E19" s="271" t="s">
        <v>40</v>
      </c>
      <c r="F19" s="275">
        <v>100.869</v>
      </c>
      <c r="G19" s="272"/>
      <c r="H19" s="272">
        <f t="shared" si="0"/>
        <v>0</v>
      </c>
      <c r="I19" s="287">
        <v>21</v>
      </c>
      <c r="J19" s="309"/>
    </row>
    <row r="20" spans="1:10" s="6" customFormat="1" ht="13.5" customHeight="1">
      <c r="A20" s="273">
        <v>6</v>
      </c>
      <c r="B20" s="274">
        <v>14</v>
      </c>
      <c r="C20" s="271" t="s">
        <v>47</v>
      </c>
      <c r="D20" s="271" t="s">
        <v>185</v>
      </c>
      <c r="E20" s="271" t="s">
        <v>40</v>
      </c>
      <c r="F20" s="275">
        <v>50.435</v>
      </c>
      <c r="G20" s="272"/>
      <c r="H20" s="272">
        <f t="shared" si="0"/>
        <v>0</v>
      </c>
      <c r="I20" s="287">
        <v>21</v>
      </c>
      <c r="J20" s="309"/>
    </row>
    <row r="21" spans="1:10" s="6" customFormat="1" ht="13.5" customHeight="1">
      <c r="A21" s="273">
        <v>7</v>
      </c>
      <c r="B21" s="274">
        <v>14</v>
      </c>
      <c r="C21" s="271" t="s">
        <v>186</v>
      </c>
      <c r="D21" s="271" t="s">
        <v>187</v>
      </c>
      <c r="E21" s="271" t="s">
        <v>20</v>
      </c>
      <c r="F21" s="275">
        <v>263.16</v>
      </c>
      <c r="G21" s="272"/>
      <c r="H21" s="272">
        <f t="shared" si="0"/>
        <v>0</v>
      </c>
      <c r="I21" s="287">
        <v>21</v>
      </c>
      <c r="J21" s="309"/>
    </row>
    <row r="22" spans="1:10" s="6" customFormat="1" ht="13.5" customHeight="1">
      <c r="A22" s="273">
        <v>8</v>
      </c>
      <c r="B22" s="274">
        <v>14</v>
      </c>
      <c r="C22" s="271" t="s">
        <v>188</v>
      </c>
      <c r="D22" s="271" t="s">
        <v>189</v>
      </c>
      <c r="E22" s="271" t="s">
        <v>20</v>
      </c>
      <c r="F22" s="275">
        <v>263.16</v>
      </c>
      <c r="G22" s="272"/>
      <c r="H22" s="272">
        <f t="shared" si="0"/>
        <v>0</v>
      </c>
      <c r="I22" s="287">
        <v>21</v>
      </c>
      <c r="J22" s="309"/>
    </row>
    <row r="23" spans="1:10" s="6" customFormat="1" ht="13.5" customHeight="1">
      <c r="A23" s="273">
        <v>9</v>
      </c>
      <c r="B23" s="274">
        <v>14</v>
      </c>
      <c r="C23" s="271" t="s">
        <v>53</v>
      </c>
      <c r="D23" s="271" t="s">
        <v>190</v>
      </c>
      <c r="E23" s="271" t="s">
        <v>40</v>
      </c>
      <c r="F23" s="275">
        <v>100.869</v>
      </c>
      <c r="G23" s="272"/>
      <c r="H23" s="272">
        <f t="shared" si="0"/>
        <v>0</v>
      </c>
      <c r="I23" s="287">
        <v>21</v>
      </c>
      <c r="J23" s="309"/>
    </row>
    <row r="24" spans="1:10" s="6" customFormat="1" ht="24" customHeight="1">
      <c r="A24" s="273">
        <v>10</v>
      </c>
      <c r="B24" s="274">
        <v>14</v>
      </c>
      <c r="C24" s="271" t="s">
        <v>55</v>
      </c>
      <c r="D24" s="271" t="s">
        <v>56</v>
      </c>
      <c r="E24" s="271" t="s">
        <v>40</v>
      </c>
      <c r="F24" s="275">
        <v>100.869</v>
      </c>
      <c r="G24" s="272"/>
      <c r="H24" s="272">
        <f t="shared" si="0"/>
        <v>0</v>
      </c>
      <c r="I24" s="287">
        <v>21</v>
      </c>
      <c r="J24" s="309"/>
    </row>
    <row r="25" spans="1:10" s="6" customFormat="1" ht="13.5" customHeight="1">
      <c r="A25" s="273">
        <v>11</v>
      </c>
      <c r="B25" s="274">
        <v>14</v>
      </c>
      <c r="C25" s="271" t="s">
        <v>57</v>
      </c>
      <c r="D25" s="271" t="s">
        <v>58</v>
      </c>
      <c r="E25" s="271" t="s">
        <v>40</v>
      </c>
      <c r="F25" s="275">
        <v>100.869</v>
      </c>
      <c r="G25" s="272"/>
      <c r="H25" s="272">
        <f t="shared" si="0"/>
        <v>0</v>
      </c>
      <c r="I25" s="287">
        <v>21</v>
      </c>
      <c r="J25" s="309"/>
    </row>
    <row r="26" spans="1:10" s="6" customFormat="1" ht="13.5" customHeight="1">
      <c r="A26" s="273">
        <v>12</v>
      </c>
      <c r="B26" s="274">
        <v>14</v>
      </c>
      <c r="C26" s="271" t="s">
        <v>59</v>
      </c>
      <c r="D26" s="271" t="s">
        <v>195</v>
      </c>
      <c r="E26" s="271" t="s">
        <v>40</v>
      </c>
      <c r="F26" s="275">
        <v>114.87</v>
      </c>
      <c r="G26" s="272"/>
      <c r="H26" s="272">
        <f t="shared" si="0"/>
        <v>0</v>
      </c>
      <c r="I26" s="287">
        <v>21</v>
      </c>
      <c r="J26" s="309"/>
    </row>
    <row r="27" spans="1:10" s="6" customFormat="1" ht="13.5" customHeight="1">
      <c r="A27" s="282">
        <v>13</v>
      </c>
      <c r="B27" s="283">
        <v>14</v>
      </c>
      <c r="C27" s="284" t="s">
        <v>61</v>
      </c>
      <c r="D27" s="284" t="s">
        <v>62</v>
      </c>
      <c r="E27" s="284" t="s">
        <v>63</v>
      </c>
      <c r="F27" s="285">
        <v>160.818</v>
      </c>
      <c r="G27" s="286"/>
      <c r="H27" s="286">
        <f>F27*G27</f>
        <v>0</v>
      </c>
      <c r="I27" s="287">
        <v>21</v>
      </c>
      <c r="J27" s="309"/>
    </row>
    <row r="28" spans="1:10" s="6" customFormat="1" ht="13.5" customHeight="1">
      <c r="A28" s="273">
        <v>14</v>
      </c>
      <c r="B28" s="274">
        <v>14</v>
      </c>
      <c r="C28" s="271" t="s">
        <v>64</v>
      </c>
      <c r="D28" s="271" t="s">
        <v>196</v>
      </c>
      <c r="E28" s="271" t="s">
        <v>40</v>
      </c>
      <c r="F28" s="275">
        <v>28.509</v>
      </c>
      <c r="G28" s="272"/>
      <c r="H28" s="272">
        <f>F28*G28</f>
        <v>0</v>
      </c>
      <c r="I28" s="287">
        <v>21</v>
      </c>
      <c r="J28" s="309"/>
    </row>
    <row r="29" spans="1:10" s="6" customFormat="1" ht="13.5" customHeight="1">
      <c r="A29" s="282">
        <v>15</v>
      </c>
      <c r="B29" s="283">
        <v>14</v>
      </c>
      <c r="C29" s="284" t="s">
        <v>66</v>
      </c>
      <c r="D29" s="284" t="s">
        <v>67</v>
      </c>
      <c r="E29" s="284" t="s">
        <v>63</v>
      </c>
      <c r="F29" s="285">
        <v>54.595</v>
      </c>
      <c r="G29" s="286"/>
      <c r="H29" s="286">
        <f>F29*G29</f>
        <v>0</v>
      </c>
      <c r="I29" s="287">
        <v>21</v>
      </c>
      <c r="J29" s="309"/>
    </row>
    <row r="30" spans="1:10" s="6" customFormat="1" ht="24" customHeight="1">
      <c r="A30" s="273">
        <v>16</v>
      </c>
      <c r="B30" s="274">
        <v>14</v>
      </c>
      <c r="C30" s="271" t="s">
        <v>68</v>
      </c>
      <c r="D30" s="271" t="s">
        <v>202</v>
      </c>
      <c r="E30" s="271" t="s">
        <v>63</v>
      </c>
      <c r="F30" s="275">
        <v>81.872</v>
      </c>
      <c r="G30" s="272"/>
      <c r="H30" s="272">
        <f>F30*G30</f>
        <v>0</v>
      </c>
      <c r="I30" s="287">
        <v>21</v>
      </c>
      <c r="J30" s="309"/>
    </row>
    <row r="31" spans="1:10" s="6" customFormat="1" ht="24" customHeight="1" thickBot="1">
      <c r="A31" s="299">
        <v>17</v>
      </c>
      <c r="B31" s="300">
        <v>14</v>
      </c>
      <c r="C31" s="301" t="s">
        <v>70</v>
      </c>
      <c r="D31" s="301" t="s">
        <v>71</v>
      </c>
      <c r="E31" s="301" t="s">
        <v>40</v>
      </c>
      <c r="F31" s="302">
        <v>100.869</v>
      </c>
      <c r="G31" s="305"/>
      <c r="H31" s="305">
        <f>F31*G31</f>
        <v>0</v>
      </c>
      <c r="I31" s="306">
        <v>21</v>
      </c>
      <c r="J31" s="309"/>
    </row>
    <row r="32" spans="1:10" s="6" customFormat="1" ht="21" customHeight="1" thickBot="1">
      <c r="A32" s="315"/>
      <c r="B32" s="315"/>
      <c r="C32" s="316" t="s">
        <v>12</v>
      </c>
      <c r="D32" s="316" t="s">
        <v>81</v>
      </c>
      <c r="E32" s="316"/>
      <c r="F32" s="317"/>
      <c r="G32" s="318"/>
      <c r="H32" s="318">
        <f>SUM(H33:H34)</f>
        <v>0</v>
      </c>
      <c r="I32" s="319"/>
      <c r="J32" s="309"/>
    </row>
    <row r="33" spans="1:10" s="6" customFormat="1" ht="24" customHeight="1">
      <c r="A33" s="278">
        <v>18</v>
      </c>
      <c r="B33" s="279">
        <v>14</v>
      </c>
      <c r="C33" s="280" t="s">
        <v>205</v>
      </c>
      <c r="D33" s="280" t="s">
        <v>206</v>
      </c>
      <c r="E33" s="280" t="s">
        <v>40</v>
      </c>
      <c r="F33" s="281">
        <v>7.31</v>
      </c>
      <c r="G33" s="307"/>
      <c r="H33" s="307">
        <f>F33*G33</f>
        <v>0</v>
      </c>
      <c r="I33" s="308">
        <v>21</v>
      </c>
      <c r="J33" s="309"/>
    </row>
    <row r="34" spans="1:10" s="6" customFormat="1" ht="13.5" customHeight="1" thickBot="1">
      <c r="A34" s="299">
        <v>19</v>
      </c>
      <c r="B34" s="300">
        <v>14</v>
      </c>
      <c r="C34" s="301" t="s">
        <v>246</v>
      </c>
      <c r="D34" s="301" t="s">
        <v>247</v>
      </c>
      <c r="E34" s="301" t="s">
        <v>40</v>
      </c>
      <c r="F34" s="302">
        <v>4.386</v>
      </c>
      <c r="G34" s="305"/>
      <c r="H34" s="305">
        <f>F34*G34</f>
        <v>0</v>
      </c>
      <c r="I34" s="306">
        <v>21</v>
      </c>
      <c r="J34" s="309"/>
    </row>
    <row r="35" spans="1:10" s="6" customFormat="1" ht="21" customHeight="1" thickBot="1">
      <c r="A35" s="315"/>
      <c r="B35" s="315"/>
      <c r="C35" s="316" t="s">
        <v>13</v>
      </c>
      <c r="D35" s="316" t="s">
        <v>85</v>
      </c>
      <c r="E35" s="316"/>
      <c r="F35" s="317"/>
      <c r="G35" s="318"/>
      <c r="H35" s="318">
        <f>SUM(H36:H42)</f>
        <v>0</v>
      </c>
      <c r="I35" s="319"/>
      <c r="J35" s="309"/>
    </row>
    <row r="36" spans="1:10" s="6" customFormat="1" ht="13.5" customHeight="1">
      <c r="A36" s="278">
        <v>20</v>
      </c>
      <c r="B36" s="279">
        <v>14</v>
      </c>
      <c r="C36" s="280" t="s">
        <v>159</v>
      </c>
      <c r="D36" s="280" t="s">
        <v>160</v>
      </c>
      <c r="E36" s="280" t="s">
        <v>20</v>
      </c>
      <c r="F36" s="281">
        <v>73.1</v>
      </c>
      <c r="G36" s="307"/>
      <c r="H36" s="307">
        <f aca="true" t="shared" si="1" ref="H36:H42">F36*G36</f>
        <v>0</v>
      </c>
      <c r="I36" s="308">
        <v>21</v>
      </c>
      <c r="J36" s="309"/>
    </row>
    <row r="37" spans="1:10" s="6" customFormat="1" ht="13.5" customHeight="1">
      <c r="A37" s="386" t="s">
        <v>641</v>
      </c>
      <c r="B37" s="387">
        <v>14</v>
      </c>
      <c r="C37" s="323">
        <v>564962111</v>
      </c>
      <c r="D37" s="323" t="s">
        <v>642</v>
      </c>
      <c r="E37" s="323" t="s">
        <v>20</v>
      </c>
      <c r="F37" s="324">
        <v>31.2</v>
      </c>
      <c r="G37" s="325"/>
      <c r="H37" s="272">
        <f t="shared" si="1"/>
        <v>0</v>
      </c>
      <c r="I37" s="326">
        <v>21</v>
      </c>
      <c r="J37" s="309"/>
    </row>
    <row r="38" spans="1:10" s="6" customFormat="1" ht="24" customHeight="1">
      <c r="A38" s="273">
        <v>21</v>
      </c>
      <c r="B38" s="274">
        <v>14</v>
      </c>
      <c r="C38" s="271" t="s">
        <v>86</v>
      </c>
      <c r="D38" s="271" t="s">
        <v>87</v>
      </c>
      <c r="E38" s="271" t="s">
        <v>20</v>
      </c>
      <c r="F38" s="275">
        <v>41.9</v>
      </c>
      <c r="G38" s="272"/>
      <c r="H38" s="272">
        <f t="shared" si="1"/>
        <v>0</v>
      </c>
      <c r="I38" s="287">
        <v>21</v>
      </c>
      <c r="J38" s="309"/>
    </row>
    <row r="39" spans="1:10" s="6" customFormat="1" ht="24" customHeight="1">
      <c r="A39" s="273">
        <v>22</v>
      </c>
      <c r="B39" s="274">
        <v>14</v>
      </c>
      <c r="C39" s="271" t="s">
        <v>88</v>
      </c>
      <c r="D39" s="271" t="s">
        <v>89</v>
      </c>
      <c r="E39" s="271" t="s">
        <v>20</v>
      </c>
      <c r="F39" s="275">
        <v>41.9</v>
      </c>
      <c r="G39" s="272"/>
      <c r="H39" s="272">
        <f t="shared" si="1"/>
        <v>0</v>
      </c>
      <c r="I39" s="287">
        <v>21</v>
      </c>
      <c r="J39" s="309"/>
    </row>
    <row r="40" spans="1:10" s="6" customFormat="1" ht="24" customHeight="1">
      <c r="A40" s="273">
        <v>23</v>
      </c>
      <c r="B40" s="274">
        <v>14</v>
      </c>
      <c r="C40" s="271" t="s">
        <v>161</v>
      </c>
      <c r="D40" s="271" t="s">
        <v>162</v>
      </c>
      <c r="E40" s="271" t="s">
        <v>20</v>
      </c>
      <c r="F40" s="275">
        <v>41.9</v>
      </c>
      <c r="G40" s="272"/>
      <c r="H40" s="272">
        <f t="shared" si="1"/>
        <v>0</v>
      </c>
      <c r="I40" s="287">
        <v>21</v>
      </c>
      <c r="J40" s="309"/>
    </row>
    <row r="41" spans="1:10" s="6" customFormat="1" ht="13.5" customHeight="1">
      <c r="A41" s="389" t="s">
        <v>621</v>
      </c>
      <c r="B41" s="390">
        <v>14</v>
      </c>
      <c r="C41" s="323">
        <v>573211111</v>
      </c>
      <c r="D41" s="323" t="s">
        <v>616</v>
      </c>
      <c r="E41" s="323" t="s">
        <v>20</v>
      </c>
      <c r="F41" s="324">
        <v>83.8</v>
      </c>
      <c r="G41" s="325"/>
      <c r="H41" s="303">
        <f t="shared" si="1"/>
        <v>0</v>
      </c>
      <c r="I41" s="326">
        <v>21</v>
      </c>
      <c r="J41" s="309"/>
    </row>
    <row r="42" spans="1:10" s="6" customFormat="1" ht="13.5" customHeight="1" thickBot="1">
      <c r="A42" s="357" t="s">
        <v>622</v>
      </c>
      <c r="B42" s="334">
        <v>14</v>
      </c>
      <c r="C42" s="335">
        <v>573191111</v>
      </c>
      <c r="D42" s="335" t="s">
        <v>618</v>
      </c>
      <c r="E42" s="335" t="s">
        <v>20</v>
      </c>
      <c r="F42" s="388">
        <v>41.9</v>
      </c>
      <c r="G42" s="292"/>
      <c r="H42" s="305">
        <f t="shared" si="1"/>
        <v>0</v>
      </c>
      <c r="I42" s="293">
        <v>21</v>
      </c>
      <c r="J42" s="309"/>
    </row>
    <row r="43" spans="1:10" s="6" customFormat="1" ht="21" customHeight="1" thickBot="1">
      <c r="A43" s="315"/>
      <c r="B43" s="315"/>
      <c r="C43" s="316" t="s">
        <v>14</v>
      </c>
      <c r="D43" s="316" t="s">
        <v>96</v>
      </c>
      <c r="E43" s="316"/>
      <c r="F43" s="317"/>
      <c r="G43" s="318"/>
      <c r="H43" s="318">
        <f>SUM(H44:H50)</f>
        <v>0</v>
      </c>
      <c r="I43" s="319"/>
      <c r="J43" s="309"/>
    </row>
    <row r="44" spans="1:10" s="6" customFormat="1" ht="13.5" customHeight="1">
      <c r="A44" s="278">
        <v>24</v>
      </c>
      <c r="B44" s="279">
        <v>14</v>
      </c>
      <c r="C44" s="280" t="s">
        <v>213</v>
      </c>
      <c r="D44" s="280" t="s">
        <v>214</v>
      </c>
      <c r="E44" s="280" t="s">
        <v>80</v>
      </c>
      <c r="F44" s="281">
        <v>33</v>
      </c>
      <c r="G44" s="307"/>
      <c r="H44" s="307">
        <f aca="true" t="shared" si="2" ref="H44:H50">F44*G44</f>
        <v>0</v>
      </c>
      <c r="I44" s="308">
        <v>21</v>
      </c>
      <c r="J44" s="309"/>
    </row>
    <row r="45" spans="1:10" s="6" customFormat="1" ht="24" customHeight="1">
      <c r="A45" s="273">
        <v>25</v>
      </c>
      <c r="B45" s="274">
        <v>14</v>
      </c>
      <c r="C45" s="271" t="s">
        <v>215</v>
      </c>
      <c r="D45" s="271" t="s">
        <v>216</v>
      </c>
      <c r="E45" s="271" t="s">
        <v>35</v>
      </c>
      <c r="F45" s="275">
        <v>73.1</v>
      </c>
      <c r="G45" s="272"/>
      <c r="H45" s="272">
        <f t="shared" si="2"/>
        <v>0</v>
      </c>
      <c r="I45" s="287">
        <v>21</v>
      </c>
      <c r="J45" s="309"/>
    </row>
    <row r="46" spans="1:10" s="6" customFormat="1" ht="24" customHeight="1">
      <c r="A46" s="282">
        <v>26</v>
      </c>
      <c r="B46" s="283">
        <v>14</v>
      </c>
      <c r="C46" s="284" t="s">
        <v>217</v>
      </c>
      <c r="D46" s="284" t="s">
        <v>218</v>
      </c>
      <c r="E46" s="284" t="s">
        <v>35</v>
      </c>
      <c r="F46" s="285">
        <v>74.197</v>
      </c>
      <c r="G46" s="286"/>
      <c r="H46" s="286">
        <f t="shared" si="2"/>
        <v>0</v>
      </c>
      <c r="I46" s="287">
        <v>21</v>
      </c>
      <c r="J46" s="309"/>
    </row>
    <row r="47" spans="1:10" s="6" customFormat="1" ht="13.5" customHeight="1">
      <c r="A47" s="273">
        <v>27</v>
      </c>
      <c r="B47" s="274">
        <v>14</v>
      </c>
      <c r="C47" s="271" t="s">
        <v>219</v>
      </c>
      <c r="D47" s="271" t="s">
        <v>220</v>
      </c>
      <c r="E47" s="271" t="s">
        <v>80</v>
      </c>
      <c r="F47" s="275">
        <v>25</v>
      </c>
      <c r="G47" s="272"/>
      <c r="H47" s="272">
        <f t="shared" si="2"/>
        <v>0</v>
      </c>
      <c r="I47" s="287">
        <v>21</v>
      </c>
      <c r="J47" s="309"/>
    </row>
    <row r="48" spans="1:10" s="6" customFormat="1" ht="13.5" customHeight="1">
      <c r="A48" s="273">
        <v>28</v>
      </c>
      <c r="B48" s="274">
        <v>14</v>
      </c>
      <c r="C48" s="271" t="s">
        <v>221</v>
      </c>
      <c r="D48" s="271" t="s">
        <v>222</v>
      </c>
      <c r="E48" s="271" t="s">
        <v>80</v>
      </c>
      <c r="F48" s="275">
        <v>8</v>
      </c>
      <c r="G48" s="272"/>
      <c r="H48" s="272">
        <f t="shared" si="2"/>
        <v>0</v>
      </c>
      <c r="I48" s="287">
        <v>21</v>
      </c>
      <c r="J48" s="309"/>
    </row>
    <row r="49" spans="1:10" s="6" customFormat="1" ht="24" customHeight="1">
      <c r="A49" s="273">
        <v>29</v>
      </c>
      <c r="B49" s="274">
        <v>14</v>
      </c>
      <c r="C49" s="271" t="s">
        <v>223</v>
      </c>
      <c r="D49" s="271" t="s">
        <v>224</v>
      </c>
      <c r="E49" s="271" t="s">
        <v>80</v>
      </c>
      <c r="F49" s="275">
        <v>26</v>
      </c>
      <c r="G49" s="272"/>
      <c r="H49" s="272">
        <f t="shared" si="2"/>
        <v>0</v>
      </c>
      <c r="I49" s="287">
        <v>21</v>
      </c>
      <c r="J49" s="309"/>
    </row>
    <row r="50" spans="1:10" s="6" customFormat="1" ht="13.5" customHeight="1" thickBot="1">
      <c r="A50" s="299">
        <v>30</v>
      </c>
      <c r="B50" s="300">
        <v>14</v>
      </c>
      <c r="C50" s="301" t="s">
        <v>225</v>
      </c>
      <c r="D50" s="301" t="s">
        <v>226</v>
      </c>
      <c r="E50" s="301" t="s">
        <v>35</v>
      </c>
      <c r="F50" s="302">
        <v>73.1</v>
      </c>
      <c r="G50" s="305"/>
      <c r="H50" s="305">
        <f t="shared" si="2"/>
        <v>0</v>
      </c>
      <c r="I50" s="306">
        <v>21</v>
      </c>
      <c r="J50" s="309"/>
    </row>
    <row r="51" spans="1:10" s="6" customFormat="1" ht="21" customHeight="1" thickBot="1">
      <c r="A51" s="315"/>
      <c r="B51" s="315"/>
      <c r="C51" s="316" t="s">
        <v>123</v>
      </c>
      <c r="D51" s="316" t="s">
        <v>124</v>
      </c>
      <c r="E51" s="316"/>
      <c r="F51" s="317"/>
      <c r="G51" s="318"/>
      <c r="H51" s="318">
        <f>SUM(H52:H55)</f>
        <v>0</v>
      </c>
      <c r="I51" s="319"/>
      <c r="J51" s="309"/>
    </row>
    <row r="52" spans="1:10" s="6" customFormat="1" ht="13.5" customHeight="1">
      <c r="A52" s="278">
        <v>31</v>
      </c>
      <c r="B52" s="279">
        <v>14</v>
      </c>
      <c r="C52" s="280" t="s">
        <v>125</v>
      </c>
      <c r="D52" s="280" t="s">
        <v>126</v>
      </c>
      <c r="E52" s="280" t="s">
        <v>35</v>
      </c>
      <c r="F52" s="281">
        <v>83.8</v>
      </c>
      <c r="G52" s="307"/>
      <c r="H52" s="307">
        <f>F52*G52</f>
        <v>0</v>
      </c>
      <c r="I52" s="308">
        <v>21</v>
      </c>
      <c r="J52" s="309"/>
    </row>
    <row r="53" spans="1:10" s="6" customFormat="1" ht="13.5" customHeight="1">
      <c r="A53" s="273">
        <v>32</v>
      </c>
      <c r="B53" s="274">
        <v>14</v>
      </c>
      <c r="C53" s="271" t="s">
        <v>127</v>
      </c>
      <c r="D53" s="271" t="s">
        <v>231</v>
      </c>
      <c r="E53" s="271" t="s">
        <v>63</v>
      </c>
      <c r="F53" s="275">
        <v>81.872</v>
      </c>
      <c r="G53" s="272"/>
      <c r="H53" s="272">
        <f>F53*G53</f>
        <v>0</v>
      </c>
      <c r="I53" s="287">
        <v>21</v>
      </c>
      <c r="J53" s="309"/>
    </row>
    <row r="54" spans="1:10" s="6" customFormat="1" ht="13.5" customHeight="1">
      <c r="A54" s="273">
        <v>33</v>
      </c>
      <c r="B54" s="274">
        <v>14</v>
      </c>
      <c r="C54" s="271" t="s">
        <v>129</v>
      </c>
      <c r="D54" s="271" t="s">
        <v>232</v>
      </c>
      <c r="E54" s="271" t="s">
        <v>63</v>
      </c>
      <c r="F54" s="275">
        <v>736.848</v>
      </c>
      <c r="G54" s="272"/>
      <c r="H54" s="272">
        <f>F54*G54</f>
        <v>0</v>
      </c>
      <c r="I54" s="287">
        <v>21</v>
      </c>
      <c r="J54" s="309"/>
    </row>
    <row r="55" spans="1:10" s="6" customFormat="1" ht="24" customHeight="1" thickBot="1">
      <c r="A55" s="299">
        <v>34</v>
      </c>
      <c r="B55" s="300">
        <v>14</v>
      </c>
      <c r="C55" s="301" t="s">
        <v>233</v>
      </c>
      <c r="D55" s="301" t="s">
        <v>234</v>
      </c>
      <c r="E55" s="301" t="s">
        <v>63</v>
      </c>
      <c r="F55" s="302">
        <v>81.872</v>
      </c>
      <c r="G55" s="305"/>
      <c r="H55" s="305">
        <f>F55*G55</f>
        <v>0</v>
      </c>
      <c r="I55" s="306">
        <v>21</v>
      </c>
      <c r="J55" s="309"/>
    </row>
    <row r="56" spans="1:10" s="6" customFormat="1" ht="21" customHeight="1" thickBot="1">
      <c r="A56" s="315"/>
      <c r="B56" s="315"/>
      <c r="C56" s="316" t="s">
        <v>131</v>
      </c>
      <c r="D56" s="316" t="s">
        <v>132</v>
      </c>
      <c r="E56" s="316"/>
      <c r="F56" s="317"/>
      <c r="G56" s="318"/>
      <c r="H56" s="318">
        <f>SUM(H57)</f>
        <v>0</v>
      </c>
      <c r="I56" s="319"/>
      <c r="J56" s="309"/>
    </row>
    <row r="57" spans="1:10" s="6" customFormat="1" ht="24" customHeight="1" thickBot="1">
      <c r="A57" s="336">
        <v>35</v>
      </c>
      <c r="B57" s="337">
        <v>14</v>
      </c>
      <c r="C57" s="338" t="s">
        <v>133</v>
      </c>
      <c r="D57" s="338" t="s">
        <v>134</v>
      </c>
      <c r="E57" s="338" t="s">
        <v>63</v>
      </c>
      <c r="F57" s="339">
        <v>219.566</v>
      </c>
      <c r="G57" s="340"/>
      <c r="H57" s="340">
        <f>F57*G57</f>
        <v>0</v>
      </c>
      <c r="I57" s="341">
        <v>21</v>
      </c>
      <c r="J57" s="309"/>
    </row>
    <row r="58" spans="1:10" s="6" customFormat="1" ht="21" customHeight="1">
      <c r="A58" s="315"/>
      <c r="B58" s="315"/>
      <c r="C58" s="316" t="s">
        <v>135</v>
      </c>
      <c r="D58" s="316" t="s">
        <v>136</v>
      </c>
      <c r="E58" s="316"/>
      <c r="F58" s="317"/>
      <c r="G58" s="318"/>
      <c r="H58" s="318">
        <f>H59</f>
        <v>0</v>
      </c>
      <c r="I58" s="319"/>
      <c r="J58" s="309"/>
    </row>
    <row r="59" spans="1:10" s="6" customFormat="1" ht="21" customHeight="1" thickBot="1">
      <c r="A59" s="315"/>
      <c r="B59" s="315"/>
      <c r="C59" s="316" t="s">
        <v>137</v>
      </c>
      <c r="D59" s="316" t="s">
        <v>138</v>
      </c>
      <c r="E59" s="316"/>
      <c r="F59" s="317"/>
      <c r="G59" s="318"/>
      <c r="H59" s="318">
        <f>SUM(H60:H61)</f>
        <v>0</v>
      </c>
      <c r="I59" s="319"/>
      <c r="J59" s="309"/>
    </row>
    <row r="60" spans="1:10" s="6" customFormat="1" ht="13.5" customHeight="1">
      <c r="A60" s="278">
        <v>36</v>
      </c>
      <c r="B60" s="279">
        <v>14</v>
      </c>
      <c r="C60" s="280" t="s">
        <v>235</v>
      </c>
      <c r="D60" s="280" t="s">
        <v>236</v>
      </c>
      <c r="E60" s="280" t="s">
        <v>74</v>
      </c>
      <c r="F60" s="281">
        <v>33</v>
      </c>
      <c r="G60" s="307"/>
      <c r="H60" s="307">
        <f>F60*G60</f>
        <v>0</v>
      </c>
      <c r="I60" s="308">
        <v>21</v>
      </c>
      <c r="J60" s="309"/>
    </row>
    <row r="61" spans="1:10" s="6" customFormat="1" ht="13.5" customHeight="1" thickBot="1">
      <c r="A61" s="299">
        <v>37</v>
      </c>
      <c r="B61" s="300">
        <v>14</v>
      </c>
      <c r="C61" s="301" t="s">
        <v>237</v>
      </c>
      <c r="D61" s="301" t="s">
        <v>238</v>
      </c>
      <c r="E61" s="301" t="s">
        <v>35</v>
      </c>
      <c r="F61" s="302">
        <v>73.1</v>
      </c>
      <c r="G61" s="305"/>
      <c r="H61" s="305">
        <f>F61*G61</f>
        <v>0</v>
      </c>
      <c r="I61" s="306">
        <v>21</v>
      </c>
      <c r="J61" s="309"/>
    </row>
    <row r="62" spans="1:10" s="6" customFormat="1" ht="21" customHeight="1">
      <c r="A62" s="342"/>
      <c r="B62" s="342"/>
      <c r="C62" s="343"/>
      <c r="D62" s="343" t="s">
        <v>143</v>
      </c>
      <c r="E62" s="343"/>
      <c r="F62" s="344"/>
      <c r="G62" s="345"/>
      <c r="H62" s="345">
        <f>H12+H58</f>
        <v>0</v>
      </c>
      <c r="I62" s="319"/>
      <c r="J62" s="309"/>
    </row>
    <row r="63" spans="1:10" ht="12" customHeight="1">
      <c r="A63" s="346"/>
      <c r="B63" s="346"/>
      <c r="C63" s="347"/>
      <c r="D63" s="347"/>
      <c r="E63" s="347"/>
      <c r="F63" s="348"/>
      <c r="G63" s="349"/>
      <c r="H63" s="349"/>
      <c r="I63" s="350"/>
      <c r="J63" s="351"/>
    </row>
    <row r="64" spans="1:10" ht="12" customHeight="1">
      <c r="A64" s="346"/>
      <c r="B64" s="346"/>
      <c r="C64" s="347"/>
      <c r="D64" s="347"/>
      <c r="E64" s="347"/>
      <c r="F64" s="348"/>
      <c r="G64" s="349"/>
      <c r="H64" s="349"/>
      <c r="I64" s="350"/>
      <c r="J64" s="351"/>
    </row>
    <row r="65" spans="1:10" ht="12" customHeight="1">
      <c r="A65" s="346"/>
      <c r="B65" s="346"/>
      <c r="C65" s="347"/>
      <c r="D65" s="347"/>
      <c r="E65" s="347"/>
      <c r="F65" s="348"/>
      <c r="G65" s="349"/>
      <c r="H65" s="349"/>
      <c r="I65" s="350"/>
      <c r="J65" s="351"/>
    </row>
    <row r="66" spans="1:10" ht="12" customHeight="1">
      <c r="A66" s="346"/>
      <c r="B66" s="346"/>
      <c r="C66" s="347"/>
      <c r="D66" s="347"/>
      <c r="E66" s="347"/>
      <c r="F66" s="348"/>
      <c r="G66" s="349"/>
      <c r="H66" s="349"/>
      <c r="I66" s="350"/>
      <c r="J66" s="351"/>
    </row>
    <row r="67" spans="1:10" ht="12" customHeight="1">
      <c r="A67" s="346"/>
      <c r="B67" s="346"/>
      <c r="C67" s="347"/>
      <c r="D67" s="347"/>
      <c r="E67" s="347"/>
      <c r="F67" s="348"/>
      <c r="G67" s="349"/>
      <c r="H67" s="349"/>
      <c r="I67" s="350"/>
      <c r="J67" s="351"/>
    </row>
    <row r="68" spans="1:10" ht="12" customHeight="1">
      <c r="A68" s="346"/>
      <c r="B68" s="346"/>
      <c r="C68" s="347"/>
      <c r="D68" s="347"/>
      <c r="E68" s="347"/>
      <c r="F68" s="348"/>
      <c r="G68" s="349"/>
      <c r="H68" s="349"/>
      <c r="I68" s="350"/>
      <c r="J68" s="351"/>
    </row>
    <row r="69" spans="1:10" ht="12" customHeight="1">
      <c r="A69" s="346"/>
      <c r="B69" s="346"/>
      <c r="C69" s="347"/>
      <c r="D69" s="347"/>
      <c r="E69" s="347"/>
      <c r="F69" s="348"/>
      <c r="G69" s="349"/>
      <c r="H69" s="349"/>
      <c r="I69" s="350"/>
      <c r="J69" s="351"/>
    </row>
    <row r="70" spans="1:10" ht="12" customHeight="1">
      <c r="A70" s="346"/>
      <c r="B70" s="346"/>
      <c r="C70" s="347"/>
      <c r="D70" s="347"/>
      <c r="E70" s="347"/>
      <c r="F70" s="348"/>
      <c r="G70" s="349"/>
      <c r="H70" s="349"/>
      <c r="I70" s="350"/>
      <c r="J70" s="351"/>
    </row>
    <row r="71" spans="1:10" ht="12" customHeight="1">
      <c r="A71" s="346"/>
      <c r="B71" s="346"/>
      <c r="C71" s="347"/>
      <c r="D71" s="347"/>
      <c r="E71" s="347"/>
      <c r="F71" s="348"/>
      <c r="G71" s="349"/>
      <c r="H71" s="349"/>
      <c r="I71" s="350"/>
      <c r="J71" s="351"/>
    </row>
    <row r="72" spans="1:10" ht="12" customHeight="1">
      <c r="A72" s="346"/>
      <c r="B72" s="346"/>
      <c r="C72" s="347"/>
      <c r="D72" s="347"/>
      <c r="E72" s="347"/>
      <c r="F72" s="348"/>
      <c r="G72" s="349"/>
      <c r="H72" s="349"/>
      <c r="I72" s="350"/>
      <c r="J72" s="351"/>
    </row>
    <row r="73" spans="1:10" ht="12" customHeight="1">
      <c r="A73" s="346"/>
      <c r="B73" s="346"/>
      <c r="C73" s="347"/>
      <c r="D73" s="347"/>
      <c r="E73" s="347"/>
      <c r="F73" s="348"/>
      <c r="G73" s="349"/>
      <c r="H73" s="349"/>
      <c r="I73" s="350"/>
      <c r="J73" s="351"/>
    </row>
    <row r="74" spans="1:10" ht="12" customHeight="1">
      <c r="A74" s="346"/>
      <c r="B74" s="346"/>
      <c r="C74" s="347"/>
      <c r="D74" s="347"/>
      <c r="E74" s="347"/>
      <c r="F74" s="348"/>
      <c r="G74" s="349"/>
      <c r="H74" s="349"/>
      <c r="I74" s="350"/>
      <c r="J74" s="351"/>
    </row>
    <row r="75" spans="1:10" ht="12" customHeight="1">
      <c r="A75" s="346"/>
      <c r="B75" s="346"/>
      <c r="C75" s="347"/>
      <c r="D75" s="347"/>
      <c r="E75" s="347"/>
      <c r="F75" s="348"/>
      <c r="G75" s="349"/>
      <c r="H75" s="349"/>
      <c r="I75" s="350"/>
      <c r="J75" s="351"/>
    </row>
    <row r="76" spans="1:10" ht="12" customHeight="1">
      <c r="A76" s="346"/>
      <c r="B76" s="346"/>
      <c r="C76" s="347"/>
      <c r="D76" s="347"/>
      <c r="E76" s="347"/>
      <c r="F76" s="348"/>
      <c r="G76" s="349"/>
      <c r="H76" s="349"/>
      <c r="I76" s="350"/>
      <c r="J76" s="351"/>
    </row>
    <row r="77" spans="1:10" ht="12" customHeight="1">
      <c r="A77" s="346"/>
      <c r="B77" s="346"/>
      <c r="C77" s="347"/>
      <c r="D77" s="347"/>
      <c r="E77" s="347"/>
      <c r="F77" s="348"/>
      <c r="G77" s="349"/>
      <c r="H77" s="349"/>
      <c r="I77" s="350"/>
      <c r="J77" s="351"/>
    </row>
    <row r="78" spans="1:10" ht="12" customHeight="1">
      <c r="A78" s="346"/>
      <c r="B78" s="346"/>
      <c r="C78" s="347"/>
      <c r="D78" s="347"/>
      <c r="E78" s="347"/>
      <c r="F78" s="348"/>
      <c r="G78" s="349"/>
      <c r="H78" s="349"/>
      <c r="I78" s="350"/>
      <c r="J78" s="351"/>
    </row>
    <row r="79" spans="1:10" ht="12" customHeight="1">
      <c r="A79" s="346"/>
      <c r="B79" s="346"/>
      <c r="C79" s="347"/>
      <c r="D79" s="347"/>
      <c r="E79" s="347"/>
      <c r="F79" s="348"/>
      <c r="G79" s="349"/>
      <c r="H79" s="349"/>
      <c r="I79" s="350"/>
      <c r="J79" s="351"/>
    </row>
    <row r="80" spans="1:10" ht="12" customHeight="1">
      <c r="A80" s="346"/>
      <c r="B80" s="346"/>
      <c r="C80" s="347"/>
      <c r="D80" s="347"/>
      <c r="E80" s="347"/>
      <c r="F80" s="348"/>
      <c r="G80" s="349"/>
      <c r="H80" s="349"/>
      <c r="I80" s="350"/>
      <c r="J80" s="351"/>
    </row>
    <row r="81" spans="1:10" ht="12" customHeight="1">
      <c r="A81" s="346"/>
      <c r="B81" s="346"/>
      <c r="C81" s="347"/>
      <c r="D81" s="347"/>
      <c r="E81" s="347"/>
      <c r="F81" s="348"/>
      <c r="G81" s="349"/>
      <c r="H81" s="349"/>
      <c r="I81" s="350"/>
      <c r="J81" s="351"/>
    </row>
    <row r="82" spans="1:10" ht="12" customHeight="1">
      <c r="A82" s="346"/>
      <c r="B82" s="346"/>
      <c r="C82" s="347"/>
      <c r="D82" s="347"/>
      <c r="E82" s="347"/>
      <c r="F82" s="348"/>
      <c r="G82" s="349"/>
      <c r="H82" s="349"/>
      <c r="I82" s="350"/>
      <c r="J82" s="351"/>
    </row>
    <row r="83" spans="1:10" ht="12" customHeight="1">
      <c r="A83" s="346"/>
      <c r="B83" s="346"/>
      <c r="C83" s="347"/>
      <c r="D83" s="347"/>
      <c r="E83" s="347"/>
      <c r="F83" s="348"/>
      <c r="G83" s="349"/>
      <c r="H83" s="349"/>
      <c r="I83" s="350"/>
      <c r="J83" s="351"/>
    </row>
    <row r="84" spans="1:10" ht="12" customHeight="1">
      <c r="A84" s="346"/>
      <c r="B84" s="346"/>
      <c r="C84" s="347"/>
      <c r="D84" s="347"/>
      <c r="E84" s="347"/>
      <c r="F84" s="348"/>
      <c r="G84" s="349"/>
      <c r="H84" s="349"/>
      <c r="I84" s="350"/>
      <c r="J84" s="351"/>
    </row>
    <row r="85" spans="1:10" ht="12" customHeight="1">
      <c r="A85" s="346"/>
      <c r="B85" s="346"/>
      <c r="C85" s="347"/>
      <c r="D85" s="347"/>
      <c r="E85" s="347"/>
      <c r="F85" s="348"/>
      <c r="G85" s="349"/>
      <c r="H85" s="349"/>
      <c r="I85" s="350"/>
      <c r="J85" s="351"/>
    </row>
    <row r="86" spans="1:10" ht="12" customHeight="1">
      <c r="A86" s="346"/>
      <c r="B86" s="346"/>
      <c r="C86" s="347"/>
      <c r="D86" s="347"/>
      <c r="E86" s="347"/>
      <c r="F86" s="348"/>
      <c r="G86" s="349"/>
      <c r="H86" s="349"/>
      <c r="I86" s="350"/>
      <c r="J86" s="351"/>
    </row>
    <row r="87" spans="1:10" ht="12" customHeight="1">
      <c r="A87" s="346"/>
      <c r="B87" s="346"/>
      <c r="C87" s="347"/>
      <c r="D87" s="347"/>
      <c r="E87" s="347"/>
      <c r="F87" s="348"/>
      <c r="G87" s="349"/>
      <c r="H87" s="349"/>
      <c r="I87" s="350"/>
      <c r="J87" s="351"/>
    </row>
    <row r="88" spans="1:10" ht="12" customHeight="1">
      <c r="A88" s="346"/>
      <c r="B88" s="346"/>
      <c r="C88" s="347"/>
      <c r="D88" s="347"/>
      <c r="E88" s="347"/>
      <c r="F88" s="348"/>
      <c r="G88" s="349"/>
      <c r="H88" s="349"/>
      <c r="I88" s="350"/>
      <c r="J88" s="351"/>
    </row>
    <row r="89" spans="1:10" ht="12" customHeight="1">
      <c r="A89" s="346"/>
      <c r="B89" s="346"/>
      <c r="C89" s="347"/>
      <c r="D89" s="347"/>
      <c r="E89" s="347"/>
      <c r="F89" s="348"/>
      <c r="G89" s="349"/>
      <c r="H89" s="349"/>
      <c r="I89" s="350"/>
      <c r="J89" s="351"/>
    </row>
    <row r="90" spans="1:10" ht="12" customHeight="1">
      <c r="A90" s="346"/>
      <c r="B90" s="346"/>
      <c r="C90" s="347"/>
      <c r="D90" s="347"/>
      <c r="E90" s="347"/>
      <c r="F90" s="348"/>
      <c r="G90" s="349"/>
      <c r="H90" s="349"/>
      <c r="I90" s="350"/>
      <c r="J90" s="351"/>
    </row>
    <row r="91" spans="1:10" ht="12" customHeight="1">
      <c r="A91" s="346"/>
      <c r="B91" s="346"/>
      <c r="C91" s="347"/>
      <c r="D91" s="347"/>
      <c r="E91" s="347"/>
      <c r="F91" s="348"/>
      <c r="G91" s="349"/>
      <c r="H91" s="349"/>
      <c r="I91" s="350"/>
      <c r="J91" s="351"/>
    </row>
    <row r="92" spans="1:10" ht="12" customHeight="1">
      <c r="A92" s="346"/>
      <c r="B92" s="346"/>
      <c r="C92" s="347"/>
      <c r="D92" s="347"/>
      <c r="E92" s="347"/>
      <c r="F92" s="348"/>
      <c r="G92" s="349"/>
      <c r="H92" s="349"/>
      <c r="I92" s="350"/>
      <c r="J92" s="351"/>
    </row>
    <row r="93" spans="1:10" ht="12" customHeight="1">
      <c r="A93" s="346"/>
      <c r="B93" s="346"/>
      <c r="C93" s="347"/>
      <c r="D93" s="347"/>
      <c r="E93" s="347"/>
      <c r="F93" s="348"/>
      <c r="G93" s="349"/>
      <c r="H93" s="349"/>
      <c r="I93" s="350"/>
      <c r="J93" s="351"/>
    </row>
    <row r="94" spans="1:10" ht="12" customHeight="1">
      <c r="A94" s="346"/>
      <c r="B94" s="346"/>
      <c r="C94" s="347"/>
      <c r="D94" s="347"/>
      <c r="E94" s="347"/>
      <c r="F94" s="348"/>
      <c r="G94" s="349"/>
      <c r="H94" s="349"/>
      <c r="I94" s="350"/>
      <c r="J94" s="351"/>
    </row>
    <row r="95" spans="1:10" ht="12" customHeight="1">
      <c r="A95" s="346"/>
      <c r="B95" s="346"/>
      <c r="C95" s="347"/>
      <c r="D95" s="347"/>
      <c r="E95" s="347"/>
      <c r="F95" s="348"/>
      <c r="G95" s="349"/>
      <c r="H95" s="349"/>
      <c r="I95" s="350"/>
      <c r="J95" s="351"/>
    </row>
    <row r="96" spans="1:10" ht="12" customHeight="1">
      <c r="A96" s="346"/>
      <c r="B96" s="346"/>
      <c r="C96" s="347"/>
      <c r="D96" s="347"/>
      <c r="E96" s="347"/>
      <c r="F96" s="348"/>
      <c r="G96" s="349"/>
      <c r="H96" s="349"/>
      <c r="I96" s="350"/>
      <c r="J96" s="351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8"/>
    </row>
    <row r="102" ht="12" customHeight="1">
      <c r="I102" s="28"/>
    </row>
    <row r="103" ht="12" customHeight="1">
      <c r="I103" s="28"/>
    </row>
    <row r="104" ht="12" customHeight="1">
      <c r="I104" s="28"/>
    </row>
    <row r="105" ht="12" customHeight="1">
      <c r="I105" s="28"/>
    </row>
    <row r="106" ht="12" customHeight="1">
      <c r="I106" s="28"/>
    </row>
    <row r="107" ht="12" customHeight="1">
      <c r="I107" s="26"/>
    </row>
    <row r="108" ht="12" customHeight="1">
      <c r="I108" s="26"/>
    </row>
    <row r="109" ht="12" customHeight="1">
      <c r="I109" s="26"/>
    </row>
    <row r="110" ht="12" customHeight="1">
      <c r="I110" s="26"/>
    </row>
    <row r="111" ht="12" customHeight="1">
      <c r="I111" s="26"/>
    </row>
    <row r="112" ht="12" customHeight="1">
      <c r="I112" s="26"/>
    </row>
    <row r="113" ht="12" customHeight="1">
      <c r="I113" s="26"/>
    </row>
    <row r="114" ht="12" customHeight="1">
      <c r="I114" s="26"/>
    </row>
    <row r="115" ht="12" customHeight="1">
      <c r="I115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0"/>
  <sheetViews>
    <sheetView showGridLines="0" view="pageBreakPreview" zoomScaleSheetLayoutView="100" zoomScalePageLayoutView="0" workbookViewId="0" topLeftCell="A37">
      <selection activeCell="H13" sqref="H13"/>
    </sheetView>
  </sheetViews>
  <sheetFormatPr defaultColWidth="10.5" defaultRowHeight="10.5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8">
      <c r="A1" s="7" t="s">
        <v>604</v>
      </c>
      <c r="B1" s="7"/>
      <c r="C1" s="8"/>
      <c r="D1" s="8"/>
      <c r="E1" s="8"/>
      <c r="F1" s="8"/>
      <c r="G1" s="8"/>
      <c r="H1" s="8"/>
      <c r="I1" s="8"/>
    </row>
    <row r="2" spans="1:9" s="6" customFormat="1" ht="11.25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1.25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1.25">
      <c r="A4" s="9" t="s">
        <v>364</v>
      </c>
      <c r="B4" s="9"/>
      <c r="C4" s="8"/>
      <c r="D4" s="9" t="s">
        <v>299</v>
      </c>
      <c r="E4" s="8"/>
      <c r="F4" s="10"/>
      <c r="G4" s="8"/>
      <c r="H4" s="8"/>
      <c r="I4" s="8"/>
    </row>
    <row r="5" spans="1:9" s="6" customFormat="1" ht="11.25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1.25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11.25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3.25" thickBot="1">
      <c r="A9" s="11" t="s">
        <v>3</v>
      </c>
      <c r="B9" s="11" t="s">
        <v>605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609</v>
      </c>
    </row>
    <row r="10" spans="1:9" s="6" customFormat="1" ht="12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10.5">
      <c r="A11" s="12"/>
      <c r="B11" s="12"/>
      <c r="C11" s="12"/>
      <c r="D11" s="12"/>
      <c r="E11" s="12"/>
      <c r="F11" s="12"/>
      <c r="G11" s="12"/>
      <c r="H11" s="12"/>
    </row>
    <row r="12" spans="1:8" s="6" customFormat="1" ht="11.25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H13+H32+H35+H45+H52+H57</f>
        <v>0</v>
      </c>
    </row>
    <row r="13" spans="1:8" s="6" customFormat="1" ht="12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SUM(H14:H31)</f>
        <v>0</v>
      </c>
    </row>
    <row r="14" spans="1:9" s="6" customFormat="1" ht="22.5">
      <c r="A14" s="278">
        <v>1</v>
      </c>
      <c r="B14" s="279">
        <v>15</v>
      </c>
      <c r="C14" s="280" t="s">
        <v>18</v>
      </c>
      <c r="D14" s="280" t="s">
        <v>648</v>
      </c>
      <c r="E14" s="280" t="s">
        <v>20</v>
      </c>
      <c r="F14" s="281">
        <v>2</v>
      </c>
      <c r="G14" s="307"/>
      <c r="H14" s="307">
        <f>F14*G14</f>
        <v>0</v>
      </c>
      <c r="I14" s="308">
        <v>21</v>
      </c>
    </row>
    <row r="15" spans="1:9" s="6" customFormat="1" ht="22.5">
      <c r="A15" s="391" t="s">
        <v>646</v>
      </c>
      <c r="B15" s="322">
        <v>15</v>
      </c>
      <c r="C15" s="323">
        <v>113107224</v>
      </c>
      <c r="D15" s="323" t="s">
        <v>647</v>
      </c>
      <c r="E15" s="323" t="s">
        <v>20</v>
      </c>
      <c r="F15" s="324">
        <v>84.8</v>
      </c>
      <c r="G15" s="325"/>
      <c r="H15" s="272">
        <f aca="true" t="shared" si="0" ref="H15:H26">F15*G15</f>
        <v>0</v>
      </c>
      <c r="I15" s="326">
        <v>21</v>
      </c>
    </row>
    <row r="16" spans="1:9" s="6" customFormat="1" ht="22.5">
      <c r="A16" s="273">
        <v>2</v>
      </c>
      <c r="B16" s="274">
        <v>15</v>
      </c>
      <c r="C16" s="271" t="s">
        <v>21</v>
      </c>
      <c r="D16" s="271" t="s">
        <v>649</v>
      </c>
      <c r="E16" s="271" t="s">
        <v>20</v>
      </c>
      <c r="F16" s="275">
        <v>2</v>
      </c>
      <c r="G16" s="272"/>
      <c r="H16" s="272">
        <f t="shared" si="0"/>
        <v>0</v>
      </c>
      <c r="I16" s="287">
        <v>21</v>
      </c>
    </row>
    <row r="17" spans="1:9" s="6" customFormat="1" ht="11.25">
      <c r="A17" s="273">
        <v>3</v>
      </c>
      <c r="B17" s="274">
        <v>15</v>
      </c>
      <c r="C17" s="271" t="s">
        <v>23</v>
      </c>
      <c r="D17" s="271" t="s">
        <v>650</v>
      </c>
      <c r="E17" s="271" t="s">
        <v>20</v>
      </c>
      <c r="F17" s="275">
        <v>2</v>
      </c>
      <c r="G17" s="272"/>
      <c r="H17" s="272">
        <f t="shared" si="0"/>
        <v>0</v>
      </c>
      <c r="I17" s="287">
        <v>21</v>
      </c>
    </row>
    <row r="18" spans="1:9" s="6" customFormat="1" ht="22.5">
      <c r="A18" s="273">
        <v>4</v>
      </c>
      <c r="B18" s="274">
        <v>15</v>
      </c>
      <c r="C18" s="271" t="s">
        <v>25</v>
      </c>
      <c r="D18" s="271" t="s">
        <v>651</v>
      </c>
      <c r="E18" s="271" t="s">
        <v>20</v>
      </c>
      <c r="F18" s="275">
        <v>5</v>
      </c>
      <c r="G18" s="272"/>
      <c r="H18" s="272">
        <f t="shared" si="0"/>
        <v>0</v>
      </c>
      <c r="I18" s="287">
        <v>21</v>
      </c>
    </row>
    <row r="19" spans="1:9" s="6" customFormat="1" ht="22.5">
      <c r="A19" s="273">
        <v>5</v>
      </c>
      <c r="B19" s="274">
        <v>15</v>
      </c>
      <c r="C19" s="271" t="s">
        <v>45</v>
      </c>
      <c r="D19" s="271" t="s">
        <v>46</v>
      </c>
      <c r="E19" s="271" t="s">
        <v>40</v>
      </c>
      <c r="F19" s="275">
        <v>79.92</v>
      </c>
      <c r="G19" s="272"/>
      <c r="H19" s="272">
        <f t="shared" si="0"/>
        <v>0</v>
      </c>
      <c r="I19" s="287">
        <v>21</v>
      </c>
    </row>
    <row r="20" spans="1:9" s="6" customFormat="1" ht="11.25">
      <c r="A20" s="273">
        <v>6</v>
      </c>
      <c r="B20" s="274">
        <v>15</v>
      </c>
      <c r="C20" s="271" t="s">
        <v>47</v>
      </c>
      <c r="D20" s="271" t="s">
        <v>185</v>
      </c>
      <c r="E20" s="271" t="s">
        <v>40</v>
      </c>
      <c r="F20" s="275">
        <v>39.96</v>
      </c>
      <c r="G20" s="272"/>
      <c r="H20" s="272">
        <f t="shared" si="0"/>
        <v>0</v>
      </c>
      <c r="I20" s="287">
        <v>21</v>
      </c>
    </row>
    <row r="21" spans="1:9" s="6" customFormat="1" ht="11.25">
      <c r="A21" s="273">
        <v>7</v>
      </c>
      <c r="B21" s="274">
        <v>15</v>
      </c>
      <c r="C21" s="271" t="s">
        <v>186</v>
      </c>
      <c r="D21" s="271" t="s">
        <v>187</v>
      </c>
      <c r="E21" s="271" t="s">
        <v>20</v>
      </c>
      <c r="F21" s="275">
        <v>159.84</v>
      </c>
      <c r="G21" s="272"/>
      <c r="H21" s="272">
        <f t="shared" si="0"/>
        <v>0</v>
      </c>
      <c r="I21" s="287">
        <v>21</v>
      </c>
    </row>
    <row r="22" spans="1:9" s="6" customFormat="1" ht="11.25">
      <c r="A22" s="273">
        <v>8</v>
      </c>
      <c r="B22" s="274">
        <v>15</v>
      </c>
      <c r="C22" s="271" t="s">
        <v>188</v>
      </c>
      <c r="D22" s="271" t="s">
        <v>189</v>
      </c>
      <c r="E22" s="271" t="s">
        <v>20</v>
      </c>
      <c r="F22" s="275">
        <v>159.84</v>
      </c>
      <c r="G22" s="272"/>
      <c r="H22" s="272">
        <f t="shared" si="0"/>
        <v>0</v>
      </c>
      <c r="I22" s="287">
        <v>21</v>
      </c>
    </row>
    <row r="23" spans="1:9" s="6" customFormat="1" ht="11.25">
      <c r="A23" s="273">
        <v>9</v>
      </c>
      <c r="B23" s="274">
        <v>15</v>
      </c>
      <c r="C23" s="271" t="s">
        <v>53</v>
      </c>
      <c r="D23" s="271" t="s">
        <v>190</v>
      </c>
      <c r="E23" s="271" t="s">
        <v>40</v>
      </c>
      <c r="F23" s="275">
        <v>79.92</v>
      </c>
      <c r="G23" s="272"/>
      <c r="H23" s="272">
        <f t="shared" si="0"/>
        <v>0</v>
      </c>
      <c r="I23" s="287">
        <v>21</v>
      </c>
    </row>
    <row r="24" spans="1:9" s="6" customFormat="1" ht="22.5">
      <c r="A24" s="273">
        <v>10</v>
      </c>
      <c r="B24" s="274">
        <v>15</v>
      </c>
      <c r="C24" s="271" t="s">
        <v>55</v>
      </c>
      <c r="D24" s="271" t="s">
        <v>56</v>
      </c>
      <c r="E24" s="271" t="s">
        <v>40</v>
      </c>
      <c r="F24" s="275">
        <v>79.92</v>
      </c>
      <c r="G24" s="272"/>
      <c r="H24" s="272">
        <f t="shared" si="0"/>
        <v>0</v>
      </c>
      <c r="I24" s="287">
        <v>21</v>
      </c>
    </row>
    <row r="25" spans="1:9" s="6" customFormat="1" ht="11.25">
      <c r="A25" s="273">
        <v>11</v>
      </c>
      <c r="B25" s="274">
        <v>15</v>
      </c>
      <c r="C25" s="271" t="s">
        <v>57</v>
      </c>
      <c r="D25" s="271" t="s">
        <v>58</v>
      </c>
      <c r="E25" s="271" t="s">
        <v>40</v>
      </c>
      <c r="F25" s="275">
        <v>79.92</v>
      </c>
      <c r="G25" s="272"/>
      <c r="H25" s="272">
        <f t="shared" si="0"/>
        <v>0</v>
      </c>
      <c r="I25" s="287">
        <v>21</v>
      </c>
    </row>
    <row r="26" spans="1:9" s="6" customFormat="1" ht="11.25">
      <c r="A26" s="273">
        <v>12</v>
      </c>
      <c r="B26" s="274">
        <v>15</v>
      </c>
      <c r="C26" s="271" t="s">
        <v>59</v>
      </c>
      <c r="D26" s="271" t="s">
        <v>195</v>
      </c>
      <c r="E26" s="271" t="s">
        <v>40</v>
      </c>
      <c r="F26" s="275">
        <v>55.5</v>
      </c>
      <c r="G26" s="272"/>
      <c r="H26" s="272">
        <f t="shared" si="0"/>
        <v>0</v>
      </c>
      <c r="I26" s="287">
        <v>21</v>
      </c>
    </row>
    <row r="27" spans="1:9" s="6" customFormat="1" ht="22.5">
      <c r="A27" s="282">
        <v>13</v>
      </c>
      <c r="B27" s="283">
        <v>15</v>
      </c>
      <c r="C27" s="284" t="s">
        <v>61</v>
      </c>
      <c r="D27" s="284" t="s">
        <v>62</v>
      </c>
      <c r="E27" s="284" t="s">
        <v>63</v>
      </c>
      <c r="F27" s="285">
        <v>77.7</v>
      </c>
      <c r="G27" s="286"/>
      <c r="H27" s="286">
        <f>F27*G27</f>
        <v>0</v>
      </c>
      <c r="I27" s="287">
        <v>21</v>
      </c>
    </row>
    <row r="28" spans="1:9" s="6" customFormat="1" ht="11.25">
      <c r="A28" s="273">
        <v>14</v>
      </c>
      <c r="B28" s="274">
        <v>15</v>
      </c>
      <c r="C28" s="271" t="s">
        <v>64</v>
      </c>
      <c r="D28" s="271" t="s">
        <v>196</v>
      </c>
      <c r="E28" s="271" t="s">
        <v>40</v>
      </c>
      <c r="F28" s="275">
        <v>17.316</v>
      </c>
      <c r="G28" s="272"/>
      <c r="H28" s="272">
        <f>F28*G28</f>
        <v>0</v>
      </c>
      <c r="I28" s="287">
        <v>21</v>
      </c>
    </row>
    <row r="29" spans="1:9" s="6" customFormat="1" ht="11.25">
      <c r="A29" s="282">
        <v>15</v>
      </c>
      <c r="B29" s="283">
        <v>15</v>
      </c>
      <c r="C29" s="284" t="s">
        <v>66</v>
      </c>
      <c r="D29" s="284" t="s">
        <v>67</v>
      </c>
      <c r="E29" s="284" t="s">
        <v>63</v>
      </c>
      <c r="F29" s="285">
        <v>33.16</v>
      </c>
      <c r="G29" s="286"/>
      <c r="H29" s="286">
        <f>F29*G29</f>
        <v>0</v>
      </c>
      <c r="I29" s="287">
        <v>21</v>
      </c>
    </row>
    <row r="30" spans="1:9" s="6" customFormat="1" ht="22.5">
      <c r="A30" s="273">
        <v>16</v>
      </c>
      <c r="B30" s="274">
        <v>15</v>
      </c>
      <c r="C30" s="271" t="s">
        <v>68</v>
      </c>
      <c r="D30" s="271" t="s">
        <v>202</v>
      </c>
      <c r="E30" s="271" t="s">
        <v>63</v>
      </c>
      <c r="F30" s="275">
        <v>51.202</v>
      </c>
      <c r="G30" s="272"/>
      <c r="H30" s="272">
        <f>F30*G30</f>
        <v>0</v>
      </c>
      <c r="I30" s="287">
        <v>21</v>
      </c>
    </row>
    <row r="31" spans="1:9" s="6" customFormat="1" ht="23.25" thickBot="1">
      <c r="A31" s="299">
        <v>17</v>
      </c>
      <c r="B31" s="300">
        <v>15</v>
      </c>
      <c r="C31" s="301" t="s">
        <v>70</v>
      </c>
      <c r="D31" s="301" t="s">
        <v>71</v>
      </c>
      <c r="E31" s="301" t="s">
        <v>40</v>
      </c>
      <c r="F31" s="302">
        <v>79.92</v>
      </c>
      <c r="G31" s="305"/>
      <c r="H31" s="305">
        <f>F31*G31</f>
        <v>0</v>
      </c>
      <c r="I31" s="306">
        <v>21</v>
      </c>
    </row>
    <row r="32" spans="1:9" s="6" customFormat="1" ht="12" thickBot="1">
      <c r="A32" s="315"/>
      <c r="B32" s="315"/>
      <c r="C32" s="316" t="s">
        <v>12</v>
      </c>
      <c r="D32" s="316" t="s">
        <v>81</v>
      </c>
      <c r="E32" s="316"/>
      <c r="F32" s="317"/>
      <c r="G32" s="318"/>
      <c r="H32" s="318">
        <f>SUM(H33:H34)</f>
        <v>0</v>
      </c>
      <c r="I32" s="319"/>
    </row>
    <row r="33" spans="1:9" s="6" customFormat="1" ht="22.5">
      <c r="A33" s="278">
        <v>18</v>
      </c>
      <c r="B33" s="279">
        <v>15</v>
      </c>
      <c r="C33" s="280" t="s">
        <v>205</v>
      </c>
      <c r="D33" s="280" t="s">
        <v>206</v>
      </c>
      <c r="E33" s="280" t="s">
        <v>40</v>
      </c>
      <c r="F33" s="281">
        <v>4.44</v>
      </c>
      <c r="G33" s="307"/>
      <c r="H33" s="307">
        <f>F33*G33</f>
        <v>0</v>
      </c>
      <c r="I33" s="308">
        <v>21</v>
      </c>
    </row>
    <row r="34" spans="1:9" s="6" customFormat="1" ht="23.25" thickBot="1">
      <c r="A34" s="299">
        <v>19</v>
      </c>
      <c r="B34" s="300">
        <v>15</v>
      </c>
      <c r="C34" s="301">
        <v>452312131</v>
      </c>
      <c r="D34" s="301" t="s">
        <v>247</v>
      </c>
      <c r="E34" s="301" t="s">
        <v>40</v>
      </c>
      <c r="F34" s="302">
        <v>2.664</v>
      </c>
      <c r="G34" s="305"/>
      <c r="H34" s="305">
        <f>F34*G34</f>
        <v>0</v>
      </c>
      <c r="I34" s="306">
        <v>21</v>
      </c>
    </row>
    <row r="35" spans="1:9" s="6" customFormat="1" ht="12" thickBot="1">
      <c r="A35" s="315"/>
      <c r="B35" s="315"/>
      <c r="C35" s="316" t="s">
        <v>13</v>
      </c>
      <c r="D35" s="316" t="s">
        <v>85</v>
      </c>
      <c r="E35" s="316"/>
      <c r="F35" s="317"/>
      <c r="G35" s="318"/>
      <c r="H35" s="318">
        <f>SUM(H36:H44)</f>
        <v>0</v>
      </c>
      <c r="I35" s="319"/>
    </row>
    <row r="36" spans="1:9" s="6" customFormat="1" ht="11.25">
      <c r="A36" s="278">
        <v>20</v>
      </c>
      <c r="B36" s="279">
        <v>15</v>
      </c>
      <c r="C36" s="280" t="s">
        <v>159</v>
      </c>
      <c r="D36" s="280" t="s">
        <v>640</v>
      </c>
      <c r="E36" s="280" t="s">
        <v>20</v>
      </c>
      <c r="F36" s="281">
        <v>44.4</v>
      </c>
      <c r="G36" s="307"/>
      <c r="H36" s="307">
        <f aca="true" t="shared" si="1" ref="H36:H44">F36*G36</f>
        <v>0</v>
      </c>
      <c r="I36" s="308">
        <v>21</v>
      </c>
    </row>
    <row r="37" spans="1:9" s="6" customFormat="1" ht="22.5">
      <c r="A37" s="391" t="s">
        <v>641</v>
      </c>
      <c r="B37" s="322">
        <v>15</v>
      </c>
      <c r="C37" s="323">
        <v>564962111</v>
      </c>
      <c r="D37" s="323" t="s">
        <v>642</v>
      </c>
      <c r="E37" s="323" t="s">
        <v>20</v>
      </c>
      <c r="F37" s="324">
        <v>42.4</v>
      </c>
      <c r="G37" s="325"/>
      <c r="H37" s="272">
        <f t="shared" si="1"/>
        <v>0</v>
      </c>
      <c r="I37" s="326">
        <v>21</v>
      </c>
    </row>
    <row r="38" spans="1:9" s="6" customFormat="1" ht="22.5">
      <c r="A38" s="273">
        <v>21</v>
      </c>
      <c r="B38" s="274">
        <v>15</v>
      </c>
      <c r="C38" s="271" t="s">
        <v>86</v>
      </c>
      <c r="D38" s="271" t="s">
        <v>652</v>
      </c>
      <c r="E38" s="271" t="s">
        <v>20</v>
      </c>
      <c r="F38" s="275">
        <v>2</v>
      </c>
      <c r="G38" s="272"/>
      <c r="H38" s="272">
        <f t="shared" si="1"/>
        <v>0</v>
      </c>
      <c r="I38" s="287">
        <v>21</v>
      </c>
    </row>
    <row r="39" spans="1:9" s="6" customFormat="1" ht="22.5">
      <c r="A39" s="273">
        <v>22</v>
      </c>
      <c r="B39" s="274">
        <v>15</v>
      </c>
      <c r="C39" s="271" t="s">
        <v>88</v>
      </c>
      <c r="D39" s="271" t="s">
        <v>653</v>
      </c>
      <c r="E39" s="271" t="s">
        <v>20</v>
      </c>
      <c r="F39" s="275">
        <v>2</v>
      </c>
      <c r="G39" s="272"/>
      <c r="H39" s="272">
        <f t="shared" si="1"/>
        <v>0</v>
      </c>
      <c r="I39" s="287">
        <v>21</v>
      </c>
    </row>
    <row r="40" spans="1:9" s="6" customFormat="1" ht="22.5">
      <c r="A40" s="273">
        <v>23</v>
      </c>
      <c r="B40" s="274">
        <v>15</v>
      </c>
      <c r="C40" s="271" t="s">
        <v>207</v>
      </c>
      <c r="D40" s="271" t="s">
        <v>654</v>
      </c>
      <c r="E40" s="271" t="s">
        <v>20</v>
      </c>
      <c r="F40" s="275">
        <v>5</v>
      </c>
      <c r="G40" s="272"/>
      <c r="H40" s="272">
        <f t="shared" si="1"/>
        <v>0</v>
      </c>
      <c r="I40" s="287">
        <v>21</v>
      </c>
    </row>
    <row r="41" spans="1:9" s="6" customFormat="1" ht="22.5">
      <c r="A41" s="273">
        <v>24</v>
      </c>
      <c r="B41" s="274">
        <v>15</v>
      </c>
      <c r="C41" s="271" t="s">
        <v>161</v>
      </c>
      <c r="D41" s="271" t="s">
        <v>655</v>
      </c>
      <c r="E41" s="271" t="s">
        <v>20</v>
      </c>
      <c r="F41" s="275">
        <v>2</v>
      </c>
      <c r="G41" s="272"/>
      <c r="H41" s="272">
        <f t="shared" si="1"/>
        <v>0</v>
      </c>
      <c r="I41" s="287">
        <v>21</v>
      </c>
    </row>
    <row r="42" spans="1:9" s="6" customFormat="1" ht="22.5">
      <c r="A42" s="392" t="s">
        <v>623</v>
      </c>
      <c r="B42" s="296">
        <v>15</v>
      </c>
      <c r="C42" s="271">
        <v>573211111</v>
      </c>
      <c r="D42" s="271" t="s">
        <v>616</v>
      </c>
      <c r="E42" s="271" t="s">
        <v>20</v>
      </c>
      <c r="F42" s="298">
        <v>9</v>
      </c>
      <c r="G42" s="328"/>
      <c r="H42" s="328">
        <f t="shared" si="1"/>
        <v>0</v>
      </c>
      <c r="I42" s="329"/>
    </row>
    <row r="43" spans="1:9" s="6" customFormat="1" ht="11.25">
      <c r="A43" s="392" t="s">
        <v>624</v>
      </c>
      <c r="B43" s="354">
        <v>15</v>
      </c>
      <c r="C43" s="355">
        <v>573191111</v>
      </c>
      <c r="D43" s="355" t="s">
        <v>618</v>
      </c>
      <c r="E43" s="355" t="s">
        <v>20</v>
      </c>
      <c r="F43" s="298">
        <v>2</v>
      </c>
      <c r="G43" s="328"/>
      <c r="H43" s="328">
        <f t="shared" si="1"/>
        <v>0</v>
      </c>
      <c r="I43" s="329"/>
    </row>
    <row r="44" spans="1:9" s="6" customFormat="1" ht="12" thickBot="1">
      <c r="A44" s="299">
        <v>25</v>
      </c>
      <c r="B44" s="360">
        <v>15</v>
      </c>
      <c r="C44" s="393"/>
      <c r="D44" s="393" t="s">
        <v>613</v>
      </c>
      <c r="E44" s="393"/>
      <c r="F44" s="302"/>
      <c r="G44" s="305"/>
      <c r="H44" s="305">
        <f t="shared" si="1"/>
        <v>0</v>
      </c>
      <c r="I44" s="306">
        <v>21</v>
      </c>
    </row>
    <row r="45" spans="1:9" s="6" customFormat="1" ht="12" thickBot="1">
      <c r="A45" s="315"/>
      <c r="B45" s="315"/>
      <c r="C45" s="316" t="s">
        <v>14</v>
      </c>
      <c r="D45" s="316" t="s">
        <v>96</v>
      </c>
      <c r="E45" s="316"/>
      <c r="F45" s="317"/>
      <c r="G45" s="318"/>
      <c r="H45" s="318">
        <f>SUM(H46:H51)</f>
        <v>0</v>
      </c>
      <c r="I45" s="319"/>
    </row>
    <row r="46" spans="1:9" s="6" customFormat="1" ht="11.25">
      <c r="A46" s="278">
        <v>26</v>
      </c>
      <c r="B46" s="279">
        <v>15</v>
      </c>
      <c r="C46" s="280" t="s">
        <v>213</v>
      </c>
      <c r="D46" s="280" t="s">
        <v>214</v>
      </c>
      <c r="E46" s="280" t="s">
        <v>80</v>
      </c>
      <c r="F46" s="281">
        <v>1</v>
      </c>
      <c r="G46" s="307"/>
      <c r="H46" s="307">
        <f aca="true" t="shared" si="2" ref="H46:H51">F46*G46</f>
        <v>0</v>
      </c>
      <c r="I46" s="308">
        <v>21</v>
      </c>
    </row>
    <row r="47" spans="1:9" s="6" customFormat="1" ht="22.5">
      <c r="A47" s="273">
        <v>27</v>
      </c>
      <c r="B47" s="274">
        <v>15</v>
      </c>
      <c r="C47" s="271" t="s">
        <v>300</v>
      </c>
      <c r="D47" s="271" t="s">
        <v>301</v>
      </c>
      <c r="E47" s="271" t="s">
        <v>35</v>
      </c>
      <c r="F47" s="275">
        <v>44.4</v>
      </c>
      <c r="G47" s="272"/>
      <c r="H47" s="272">
        <f t="shared" si="2"/>
        <v>0</v>
      </c>
      <c r="I47" s="287">
        <v>21</v>
      </c>
    </row>
    <row r="48" spans="1:9" s="6" customFormat="1" ht="22.5">
      <c r="A48" s="282">
        <v>28</v>
      </c>
      <c r="B48" s="283">
        <v>15</v>
      </c>
      <c r="C48" s="284" t="s">
        <v>302</v>
      </c>
      <c r="D48" s="284" t="s">
        <v>303</v>
      </c>
      <c r="E48" s="284" t="s">
        <v>35</v>
      </c>
      <c r="F48" s="285">
        <v>45.066</v>
      </c>
      <c r="G48" s="286"/>
      <c r="H48" s="286">
        <f t="shared" si="2"/>
        <v>0</v>
      </c>
      <c r="I48" s="287">
        <v>21</v>
      </c>
    </row>
    <row r="49" spans="1:9" s="6" customFormat="1" ht="11.25">
      <c r="A49" s="273">
        <v>29</v>
      </c>
      <c r="B49" s="274">
        <v>15</v>
      </c>
      <c r="C49" s="271" t="s">
        <v>221</v>
      </c>
      <c r="D49" s="271" t="s">
        <v>222</v>
      </c>
      <c r="E49" s="271" t="s">
        <v>80</v>
      </c>
      <c r="F49" s="275">
        <v>1</v>
      </c>
      <c r="G49" s="272"/>
      <c r="H49" s="272">
        <f t="shared" si="2"/>
        <v>0</v>
      </c>
      <c r="I49" s="287">
        <v>21</v>
      </c>
    </row>
    <row r="50" spans="1:9" s="6" customFormat="1" ht="22.5">
      <c r="A50" s="273">
        <v>30</v>
      </c>
      <c r="B50" s="274">
        <v>15</v>
      </c>
      <c r="C50" s="271" t="s">
        <v>223</v>
      </c>
      <c r="D50" s="271" t="s">
        <v>224</v>
      </c>
      <c r="E50" s="271" t="s">
        <v>80</v>
      </c>
      <c r="F50" s="275">
        <v>1</v>
      </c>
      <c r="G50" s="272"/>
      <c r="H50" s="272">
        <f t="shared" si="2"/>
        <v>0</v>
      </c>
      <c r="I50" s="287">
        <v>21</v>
      </c>
    </row>
    <row r="51" spans="1:9" s="6" customFormat="1" ht="12" thickBot="1">
      <c r="A51" s="299">
        <v>31</v>
      </c>
      <c r="B51" s="300">
        <v>15</v>
      </c>
      <c r="C51" s="301" t="s">
        <v>225</v>
      </c>
      <c r="D51" s="301" t="s">
        <v>226</v>
      </c>
      <c r="E51" s="301" t="s">
        <v>35</v>
      </c>
      <c r="F51" s="302">
        <v>44.4</v>
      </c>
      <c r="G51" s="305"/>
      <c r="H51" s="305">
        <f t="shared" si="2"/>
        <v>0</v>
      </c>
      <c r="I51" s="306">
        <v>21</v>
      </c>
    </row>
    <row r="52" spans="1:9" s="6" customFormat="1" ht="12" thickBot="1">
      <c r="A52" s="315"/>
      <c r="B52" s="315"/>
      <c r="C52" s="316" t="s">
        <v>123</v>
      </c>
      <c r="D52" s="316" t="s">
        <v>124</v>
      </c>
      <c r="E52" s="316"/>
      <c r="F52" s="317"/>
      <c r="G52" s="318"/>
      <c r="H52" s="318">
        <f>SUM(H53:H56)</f>
        <v>0</v>
      </c>
      <c r="I52" s="319"/>
    </row>
    <row r="53" spans="1:9" s="6" customFormat="1" ht="11.25">
      <c r="A53" s="278">
        <v>32</v>
      </c>
      <c r="B53" s="279">
        <v>15</v>
      </c>
      <c r="C53" s="280"/>
      <c r="D53" s="280" t="s">
        <v>613</v>
      </c>
      <c r="E53" s="280"/>
      <c r="F53" s="281"/>
      <c r="G53" s="307"/>
      <c r="H53" s="307">
        <f>F53*G53</f>
        <v>0</v>
      </c>
      <c r="I53" s="308">
        <v>21</v>
      </c>
    </row>
    <row r="54" spans="1:9" s="6" customFormat="1" ht="11.25">
      <c r="A54" s="273">
        <v>33</v>
      </c>
      <c r="B54" s="274">
        <v>15</v>
      </c>
      <c r="C54" s="271" t="s">
        <v>127</v>
      </c>
      <c r="D54" s="271" t="s">
        <v>643</v>
      </c>
      <c r="E54" s="271" t="s">
        <v>63</v>
      </c>
      <c r="F54" s="275">
        <v>51.202</v>
      </c>
      <c r="G54" s="272"/>
      <c r="H54" s="272">
        <f>F54*G54</f>
        <v>0</v>
      </c>
      <c r="I54" s="287">
        <v>21</v>
      </c>
    </row>
    <row r="55" spans="1:9" s="6" customFormat="1" ht="22.5">
      <c r="A55" s="273">
        <v>34</v>
      </c>
      <c r="B55" s="274">
        <v>15</v>
      </c>
      <c r="C55" s="271" t="s">
        <v>129</v>
      </c>
      <c r="D55" s="271" t="s">
        <v>644</v>
      </c>
      <c r="E55" s="271" t="s">
        <v>63</v>
      </c>
      <c r="F55" s="275">
        <v>460.818</v>
      </c>
      <c r="G55" s="272"/>
      <c r="H55" s="272">
        <f>F55*G55</f>
        <v>0</v>
      </c>
      <c r="I55" s="287">
        <v>21</v>
      </c>
    </row>
    <row r="56" spans="1:9" s="6" customFormat="1" ht="23.25" thickBot="1">
      <c r="A56" s="299">
        <v>35</v>
      </c>
      <c r="B56" s="300">
        <v>15</v>
      </c>
      <c r="C56" s="301" t="s">
        <v>233</v>
      </c>
      <c r="D56" s="393" t="s">
        <v>645</v>
      </c>
      <c r="E56" s="301" t="s">
        <v>63</v>
      </c>
      <c r="F56" s="302">
        <v>51.202</v>
      </c>
      <c r="G56" s="305"/>
      <c r="H56" s="305">
        <f>F56*G56</f>
        <v>0</v>
      </c>
      <c r="I56" s="306">
        <v>21</v>
      </c>
    </row>
    <row r="57" spans="1:9" s="6" customFormat="1" ht="12" thickBot="1">
      <c r="A57" s="315"/>
      <c r="B57" s="315"/>
      <c r="C57" s="316" t="s">
        <v>131</v>
      </c>
      <c r="D57" s="316" t="s">
        <v>132</v>
      </c>
      <c r="E57" s="316"/>
      <c r="F57" s="317"/>
      <c r="G57" s="318"/>
      <c r="H57" s="318">
        <f>SUM(H58)</f>
        <v>0</v>
      </c>
      <c r="I57" s="319"/>
    </row>
    <row r="58" spans="1:9" s="6" customFormat="1" ht="23.25" thickBot="1">
      <c r="A58" s="336">
        <v>36</v>
      </c>
      <c r="B58" s="337">
        <v>15</v>
      </c>
      <c r="C58" s="338" t="s">
        <v>133</v>
      </c>
      <c r="D58" s="338" t="s">
        <v>134</v>
      </c>
      <c r="E58" s="338" t="s">
        <v>63</v>
      </c>
      <c r="F58" s="339">
        <v>112.727</v>
      </c>
      <c r="G58" s="340"/>
      <c r="H58" s="340">
        <f>F58*G58</f>
        <v>0</v>
      </c>
      <c r="I58" s="341">
        <v>21</v>
      </c>
    </row>
    <row r="59" spans="1:9" s="6" customFormat="1" ht="11.25">
      <c r="A59" s="315"/>
      <c r="B59" s="315"/>
      <c r="C59" s="316" t="s">
        <v>135</v>
      </c>
      <c r="D59" s="316" t="s">
        <v>136</v>
      </c>
      <c r="E59" s="316"/>
      <c r="F59" s="317"/>
      <c r="G59" s="318"/>
      <c r="H59" s="318">
        <f>H60</f>
        <v>0</v>
      </c>
      <c r="I59" s="319"/>
    </row>
    <row r="60" spans="1:9" s="6" customFormat="1" ht="12" thickBot="1">
      <c r="A60" s="315"/>
      <c r="B60" s="315"/>
      <c r="C60" s="316" t="s">
        <v>137</v>
      </c>
      <c r="D60" s="316" t="s">
        <v>138</v>
      </c>
      <c r="E60" s="316"/>
      <c r="F60" s="317"/>
      <c r="G60" s="318"/>
      <c r="H60" s="318">
        <f>SUM(H61:H62)</f>
        <v>0</v>
      </c>
      <c r="I60" s="319"/>
    </row>
    <row r="61" spans="1:9" s="6" customFormat="1" ht="11.25">
      <c r="A61" s="278">
        <v>37</v>
      </c>
      <c r="B61" s="279">
        <v>15</v>
      </c>
      <c r="C61" s="280" t="s">
        <v>235</v>
      </c>
      <c r="D61" s="280" t="s">
        <v>236</v>
      </c>
      <c r="E61" s="280" t="s">
        <v>74</v>
      </c>
      <c r="F61" s="281">
        <v>1</v>
      </c>
      <c r="G61" s="307"/>
      <c r="H61" s="307">
        <f>F61*G61</f>
        <v>0</v>
      </c>
      <c r="I61" s="308"/>
    </row>
    <row r="62" spans="1:9" s="6" customFormat="1" ht="12" thickBot="1">
      <c r="A62" s="299">
        <v>38</v>
      </c>
      <c r="B62" s="300">
        <v>15</v>
      </c>
      <c r="C62" s="301" t="s">
        <v>237</v>
      </c>
      <c r="D62" s="301" t="s">
        <v>238</v>
      </c>
      <c r="E62" s="301" t="s">
        <v>35</v>
      </c>
      <c r="F62" s="302">
        <v>44.4</v>
      </c>
      <c r="G62" s="305"/>
      <c r="H62" s="305">
        <f>F62*G62</f>
        <v>0</v>
      </c>
      <c r="I62" s="306">
        <v>21</v>
      </c>
    </row>
    <row r="63" spans="1:9" s="6" customFormat="1" ht="11.25">
      <c r="A63" s="342"/>
      <c r="B63" s="342" t="s">
        <v>606</v>
      </c>
      <c r="C63" s="343"/>
      <c r="D63" s="343" t="s">
        <v>143</v>
      </c>
      <c r="E63" s="343"/>
      <c r="F63" s="344"/>
      <c r="G63" s="345"/>
      <c r="H63" s="345">
        <f>H12+H59</f>
        <v>0</v>
      </c>
      <c r="I63" s="319"/>
    </row>
    <row r="64" spans="1:9" ht="10.5">
      <c r="A64" s="346"/>
      <c r="B64" s="346"/>
      <c r="C64" s="347"/>
      <c r="D64" s="347"/>
      <c r="E64" s="347"/>
      <c r="F64" s="348"/>
      <c r="G64" s="349"/>
      <c r="H64" s="349"/>
      <c r="I64" s="350"/>
    </row>
    <row r="65" spans="1:9" ht="10.5">
      <c r="A65" s="346"/>
      <c r="B65" s="346"/>
      <c r="C65" s="347"/>
      <c r="D65" s="347"/>
      <c r="E65" s="347"/>
      <c r="F65" s="348"/>
      <c r="G65" s="349"/>
      <c r="H65" s="349"/>
      <c r="I65" s="350"/>
    </row>
    <row r="66" spans="1:9" ht="10.5">
      <c r="A66" s="346"/>
      <c r="B66" s="346"/>
      <c r="C66" s="347"/>
      <c r="D66" s="347"/>
      <c r="E66" s="347"/>
      <c r="F66" s="348"/>
      <c r="G66" s="349"/>
      <c r="H66" s="349"/>
      <c r="I66" s="350"/>
    </row>
    <row r="67" ht="10.5">
      <c r="I67" s="28"/>
    </row>
    <row r="68" ht="10.5">
      <c r="I68" s="28"/>
    </row>
    <row r="69" ht="10.5">
      <c r="I69" s="28"/>
    </row>
    <row r="70" ht="10.5">
      <c r="I70" s="28"/>
    </row>
    <row r="71" ht="10.5">
      <c r="I71" s="28"/>
    </row>
    <row r="72" ht="10.5">
      <c r="I72" s="28"/>
    </row>
    <row r="73" ht="10.5">
      <c r="I73" s="28"/>
    </row>
    <row r="74" ht="10.5">
      <c r="I74" s="28"/>
    </row>
    <row r="75" ht="10.5">
      <c r="I75" s="28"/>
    </row>
    <row r="76" ht="10.5">
      <c r="I76" s="28"/>
    </row>
    <row r="77" ht="10.5">
      <c r="I77" s="28"/>
    </row>
    <row r="78" ht="10.5">
      <c r="I78" s="28"/>
    </row>
    <row r="79" ht="10.5">
      <c r="I79" s="28"/>
    </row>
    <row r="80" ht="10.5">
      <c r="I80" s="28"/>
    </row>
    <row r="81" ht="10.5">
      <c r="I81" s="28"/>
    </row>
    <row r="82" ht="10.5">
      <c r="I82" s="28"/>
    </row>
    <row r="83" ht="10.5">
      <c r="I83" s="28"/>
    </row>
    <row r="84" ht="10.5">
      <c r="I84" s="28"/>
    </row>
    <row r="85" ht="10.5">
      <c r="I85" s="28"/>
    </row>
    <row r="86" ht="10.5">
      <c r="I86" s="28"/>
    </row>
    <row r="87" ht="10.5">
      <c r="I87" s="28"/>
    </row>
    <row r="88" ht="10.5">
      <c r="I88" s="28"/>
    </row>
    <row r="89" ht="10.5">
      <c r="I89" s="28"/>
    </row>
    <row r="90" ht="10.5">
      <c r="I90" s="28"/>
    </row>
    <row r="91" ht="10.5">
      <c r="I91" s="28"/>
    </row>
    <row r="92" ht="10.5">
      <c r="I92" s="28"/>
    </row>
    <row r="93" ht="10.5">
      <c r="I93" s="28"/>
    </row>
    <row r="94" ht="10.5">
      <c r="I94" s="28"/>
    </row>
    <row r="95" ht="10.5">
      <c r="I95" s="28"/>
    </row>
    <row r="96" ht="10.5">
      <c r="I96" s="28"/>
    </row>
    <row r="97" ht="10.5">
      <c r="I97" s="28"/>
    </row>
    <row r="98" ht="10.5">
      <c r="I98" s="28"/>
    </row>
    <row r="99" ht="10.5">
      <c r="I99" s="28"/>
    </row>
    <row r="100" ht="10.5">
      <c r="I100" s="28"/>
    </row>
    <row r="101" ht="10.5">
      <c r="I101" s="28"/>
    </row>
    <row r="102" ht="10.5">
      <c r="I102" s="28"/>
    </row>
    <row r="103" ht="10.5">
      <c r="I103" s="28"/>
    </row>
    <row r="104" ht="10.5">
      <c r="I104" s="28"/>
    </row>
    <row r="105" ht="10.5">
      <c r="I105" s="28"/>
    </row>
    <row r="106" ht="10.5">
      <c r="I106" s="28"/>
    </row>
    <row r="107" ht="10.5">
      <c r="I107" s="28"/>
    </row>
    <row r="108" ht="10.5">
      <c r="I108" s="28"/>
    </row>
    <row r="109" ht="10.5">
      <c r="I109" s="28"/>
    </row>
    <row r="110" ht="10.5">
      <c r="I110" s="28"/>
    </row>
    <row r="111" ht="10.5">
      <c r="I111" s="28"/>
    </row>
    <row r="112" ht="10.5">
      <c r="I112" s="26"/>
    </row>
    <row r="113" ht="10.5">
      <c r="I113" s="26"/>
    </row>
    <row r="114" ht="10.5">
      <c r="I114" s="26"/>
    </row>
    <row r="115" ht="10.5">
      <c r="I115" s="26"/>
    </row>
    <row r="116" ht="10.5">
      <c r="I116" s="26"/>
    </row>
    <row r="117" ht="10.5">
      <c r="I117" s="26"/>
    </row>
    <row r="118" ht="10.5">
      <c r="I118" s="26"/>
    </row>
    <row r="119" ht="10.5">
      <c r="I119" s="26"/>
    </row>
    <row r="120" ht="10.5">
      <c r="I120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view="pageBreakPreview" zoomScaleSheetLayoutView="100" zoomScalePageLayoutView="0" workbookViewId="0" topLeftCell="A58">
      <selection activeCell="H13" sqref="H13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604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304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605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609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H13+H35+H38+H42+H51+H59+H64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SUM(H14:H34)</f>
        <v>0</v>
      </c>
    </row>
    <row r="14" spans="1:9" s="6" customFormat="1" ht="13.5" customHeight="1">
      <c r="A14" s="17">
        <v>1</v>
      </c>
      <c r="B14" s="267">
        <v>16</v>
      </c>
      <c r="C14" s="18" t="s">
        <v>18</v>
      </c>
      <c r="D14" s="18" t="s">
        <v>19</v>
      </c>
      <c r="E14" s="18" t="s">
        <v>20</v>
      </c>
      <c r="F14" s="19">
        <v>23.65</v>
      </c>
      <c r="G14" s="20"/>
      <c r="H14" s="20">
        <f>F14*G14</f>
        <v>0</v>
      </c>
      <c r="I14" s="29">
        <v>21</v>
      </c>
    </row>
    <row r="15" spans="1:9" s="6" customFormat="1" ht="24" customHeight="1">
      <c r="A15" s="21">
        <v>2</v>
      </c>
      <c r="B15" s="268">
        <v>16</v>
      </c>
      <c r="C15" s="22" t="s">
        <v>21</v>
      </c>
      <c r="D15" s="22" t="s">
        <v>22</v>
      </c>
      <c r="E15" s="22" t="s">
        <v>20</v>
      </c>
      <c r="F15" s="23">
        <v>23.65</v>
      </c>
      <c r="G15" s="24"/>
      <c r="H15" s="24">
        <f aca="true" t="shared" si="0" ref="H15:H29">F15*G15</f>
        <v>0</v>
      </c>
      <c r="I15" s="30">
        <v>21</v>
      </c>
    </row>
    <row r="16" spans="1:9" s="6" customFormat="1" ht="13.5" customHeight="1">
      <c r="A16" s="21">
        <v>3</v>
      </c>
      <c r="B16" s="268">
        <v>16</v>
      </c>
      <c r="C16" s="22" t="s">
        <v>23</v>
      </c>
      <c r="D16" s="22" t="s">
        <v>24</v>
      </c>
      <c r="E16" s="22" t="s">
        <v>20</v>
      </c>
      <c r="F16" s="23">
        <v>23.65</v>
      </c>
      <c r="G16" s="24"/>
      <c r="H16" s="24">
        <f t="shared" si="0"/>
        <v>0</v>
      </c>
      <c r="I16" s="30">
        <v>21</v>
      </c>
    </row>
    <row r="17" spans="1:11" s="6" customFormat="1" ht="24" customHeight="1">
      <c r="A17" s="273">
        <v>4</v>
      </c>
      <c r="B17" s="274">
        <v>16</v>
      </c>
      <c r="C17" s="271" t="s">
        <v>25</v>
      </c>
      <c r="D17" s="271" t="s">
        <v>26</v>
      </c>
      <c r="E17" s="271" t="s">
        <v>20</v>
      </c>
      <c r="F17" s="275">
        <v>63.98</v>
      </c>
      <c r="G17" s="272"/>
      <c r="H17" s="272">
        <f t="shared" si="0"/>
        <v>0</v>
      </c>
      <c r="I17" s="287">
        <v>21</v>
      </c>
      <c r="J17" s="309"/>
      <c r="K17" s="309"/>
    </row>
    <row r="18" spans="1:11" s="6" customFormat="1" ht="24" customHeight="1">
      <c r="A18" s="273">
        <v>5</v>
      </c>
      <c r="B18" s="274">
        <v>16</v>
      </c>
      <c r="C18" s="271" t="s">
        <v>27</v>
      </c>
      <c r="D18" s="271" t="s">
        <v>28</v>
      </c>
      <c r="E18" s="271" t="s">
        <v>29</v>
      </c>
      <c r="F18" s="275">
        <v>48</v>
      </c>
      <c r="G18" s="272"/>
      <c r="H18" s="272">
        <f t="shared" si="0"/>
        <v>0</v>
      </c>
      <c r="I18" s="287">
        <v>21</v>
      </c>
      <c r="J18" s="309"/>
      <c r="K18" s="309"/>
    </row>
    <row r="19" spans="1:11" s="6" customFormat="1" ht="24" customHeight="1">
      <c r="A19" s="273">
        <v>6</v>
      </c>
      <c r="B19" s="274">
        <v>16</v>
      </c>
      <c r="C19" s="271" t="s">
        <v>30</v>
      </c>
      <c r="D19" s="271" t="s">
        <v>31</v>
      </c>
      <c r="E19" s="271" t="s">
        <v>32</v>
      </c>
      <c r="F19" s="275">
        <v>2</v>
      </c>
      <c r="G19" s="272"/>
      <c r="H19" s="272">
        <f t="shared" si="0"/>
        <v>0</v>
      </c>
      <c r="I19" s="287">
        <v>21</v>
      </c>
      <c r="J19" s="309"/>
      <c r="K19" s="309"/>
    </row>
    <row r="20" spans="1:11" s="6" customFormat="1" ht="24" customHeight="1">
      <c r="A20" s="273">
        <v>7</v>
      </c>
      <c r="B20" s="274">
        <v>16</v>
      </c>
      <c r="C20" s="271" t="s">
        <v>36</v>
      </c>
      <c r="D20" s="271" t="s">
        <v>37</v>
      </c>
      <c r="E20" s="271" t="s">
        <v>35</v>
      </c>
      <c r="F20" s="275">
        <v>1.2</v>
      </c>
      <c r="G20" s="272"/>
      <c r="H20" s="272">
        <f t="shared" si="0"/>
        <v>0</v>
      </c>
      <c r="I20" s="287">
        <v>21</v>
      </c>
      <c r="J20" s="309"/>
      <c r="K20" s="309"/>
    </row>
    <row r="21" spans="1:11" s="6" customFormat="1" ht="13.5" customHeight="1">
      <c r="A21" s="273">
        <v>8</v>
      </c>
      <c r="B21" s="274">
        <v>16</v>
      </c>
      <c r="C21" s="271" t="s">
        <v>38</v>
      </c>
      <c r="D21" s="271" t="s">
        <v>39</v>
      </c>
      <c r="E21" s="271" t="s">
        <v>40</v>
      </c>
      <c r="F21" s="275">
        <v>2.16</v>
      </c>
      <c r="G21" s="272"/>
      <c r="H21" s="272">
        <f t="shared" si="0"/>
        <v>0</v>
      </c>
      <c r="I21" s="287">
        <v>21</v>
      </c>
      <c r="J21" s="309"/>
      <c r="K21" s="309"/>
    </row>
    <row r="22" spans="1:11" s="6" customFormat="1" ht="24" customHeight="1">
      <c r="A22" s="273">
        <v>9</v>
      </c>
      <c r="B22" s="274">
        <v>16</v>
      </c>
      <c r="C22" s="271" t="s">
        <v>45</v>
      </c>
      <c r="D22" s="271" t="s">
        <v>46</v>
      </c>
      <c r="E22" s="271" t="s">
        <v>40</v>
      </c>
      <c r="F22" s="275">
        <v>33.11</v>
      </c>
      <c r="G22" s="272"/>
      <c r="H22" s="272">
        <f t="shared" si="0"/>
        <v>0</v>
      </c>
      <c r="I22" s="287">
        <v>21</v>
      </c>
      <c r="J22" s="309"/>
      <c r="K22" s="309"/>
    </row>
    <row r="23" spans="1:11" s="6" customFormat="1" ht="13.5" customHeight="1">
      <c r="A23" s="273">
        <v>10</v>
      </c>
      <c r="B23" s="274">
        <v>16</v>
      </c>
      <c r="C23" s="271" t="s">
        <v>47</v>
      </c>
      <c r="D23" s="271" t="s">
        <v>185</v>
      </c>
      <c r="E23" s="271" t="s">
        <v>40</v>
      </c>
      <c r="F23" s="275">
        <v>16.555</v>
      </c>
      <c r="G23" s="272"/>
      <c r="H23" s="272">
        <f t="shared" si="0"/>
        <v>0</v>
      </c>
      <c r="I23" s="287">
        <v>21</v>
      </c>
      <c r="J23" s="309"/>
      <c r="K23" s="309"/>
    </row>
    <row r="24" spans="1:11" s="6" customFormat="1" ht="13.5" customHeight="1">
      <c r="A24" s="273">
        <v>11</v>
      </c>
      <c r="B24" s="274">
        <v>16</v>
      </c>
      <c r="C24" s="271" t="s">
        <v>186</v>
      </c>
      <c r="D24" s="271" t="s">
        <v>187</v>
      </c>
      <c r="E24" s="271" t="s">
        <v>20</v>
      </c>
      <c r="F24" s="275">
        <v>67.71</v>
      </c>
      <c r="G24" s="272"/>
      <c r="H24" s="272">
        <f t="shared" si="0"/>
        <v>0</v>
      </c>
      <c r="I24" s="287">
        <v>21</v>
      </c>
      <c r="J24" s="309"/>
      <c r="K24" s="309"/>
    </row>
    <row r="25" spans="1:11" s="6" customFormat="1" ht="13.5" customHeight="1">
      <c r="A25" s="273">
        <v>12</v>
      </c>
      <c r="B25" s="274">
        <v>16</v>
      </c>
      <c r="C25" s="271" t="s">
        <v>188</v>
      </c>
      <c r="D25" s="271" t="s">
        <v>189</v>
      </c>
      <c r="E25" s="271" t="s">
        <v>20</v>
      </c>
      <c r="F25" s="275">
        <v>67.71</v>
      </c>
      <c r="G25" s="272"/>
      <c r="H25" s="272">
        <f t="shared" si="0"/>
        <v>0</v>
      </c>
      <c r="I25" s="287">
        <v>21</v>
      </c>
      <c r="J25" s="309"/>
      <c r="K25" s="309"/>
    </row>
    <row r="26" spans="1:11" s="6" customFormat="1" ht="13.5" customHeight="1">
      <c r="A26" s="273">
        <v>13</v>
      </c>
      <c r="B26" s="274">
        <v>16</v>
      </c>
      <c r="C26" s="271" t="s">
        <v>53</v>
      </c>
      <c r="D26" s="271" t="s">
        <v>190</v>
      </c>
      <c r="E26" s="271" t="s">
        <v>40</v>
      </c>
      <c r="F26" s="275">
        <v>33.11</v>
      </c>
      <c r="G26" s="272"/>
      <c r="H26" s="272">
        <f t="shared" si="0"/>
        <v>0</v>
      </c>
      <c r="I26" s="287">
        <v>21</v>
      </c>
      <c r="J26" s="309"/>
      <c r="K26" s="309"/>
    </row>
    <row r="27" spans="1:11" s="6" customFormat="1" ht="24" customHeight="1">
      <c r="A27" s="273">
        <v>14</v>
      </c>
      <c r="B27" s="274">
        <v>16</v>
      </c>
      <c r="C27" s="271" t="s">
        <v>55</v>
      </c>
      <c r="D27" s="271" t="s">
        <v>56</v>
      </c>
      <c r="E27" s="271" t="s">
        <v>40</v>
      </c>
      <c r="F27" s="275">
        <v>33.11</v>
      </c>
      <c r="G27" s="272"/>
      <c r="H27" s="272">
        <f t="shared" si="0"/>
        <v>0</v>
      </c>
      <c r="I27" s="287">
        <v>21</v>
      </c>
      <c r="J27" s="309"/>
      <c r="K27" s="309"/>
    </row>
    <row r="28" spans="1:11" s="6" customFormat="1" ht="13.5" customHeight="1">
      <c r="A28" s="273">
        <v>15</v>
      </c>
      <c r="B28" s="274">
        <v>16</v>
      </c>
      <c r="C28" s="271" t="s">
        <v>57</v>
      </c>
      <c r="D28" s="271" t="s">
        <v>58</v>
      </c>
      <c r="E28" s="271" t="s">
        <v>40</v>
      </c>
      <c r="F28" s="275">
        <v>33.11</v>
      </c>
      <c r="G28" s="272"/>
      <c r="H28" s="272">
        <f t="shared" si="0"/>
        <v>0</v>
      </c>
      <c r="I28" s="287">
        <v>21</v>
      </c>
      <c r="J28" s="309"/>
      <c r="K28" s="309"/>
    </row>
    <row r="29" spans="1:11" s="6" customFormat="1" ht="13.5" customHeight="1">
      <c r="A29" s="273">
        <v>16</v>
      </c>
      <c r="B29" s="274">
        <v>16</v>
      </c>
      <c r="C29" s="271" t="s">
        <v>59</v>
      </c>
      <c r="D29" s="271" t="s">
        <v>195</v>
      </c>
      <c r="E29" s="271" t="s">
        <v>40</v>
      </c>
      <c r="F29" s="275">
        <v>25.735</v>
      </c>
      <c r="G29" s="272"/>
      <c r="H29" s="272">
        <f t="shared" si="0"/>
        <v>0</v>
      </c>
      <c r="I29" s="287">
        <v>21</v>
      </c>
      <c r="J29" s="309"/>
      <c r="K29" s="309"/>
    </row>
    <row r="30" spans="1:11" s="6" customFormat="1" ht="13.5" customHeight="1">
      <c r="A30" s="282">
        <v>17</v>
      </c>
      <c r="B30" s="283">
        <v>16</v>
      </c>
      <c r="C30" s="284" t="s">
        <v>61</v>
      </c>
      <c r="D30" s="284" t="s">
        <v>62</v>
      </c>
      <c r="E30" s="284" t="s">
        <v>63</v>
      </c>
      <c r="F30" s="285">
        <v>36.029</v>
      </c>
      <c r="G30" s="286"/>
      <c r="H30" s="286">
        <f>F30*G30</f>
        <v>0</v>
      </c>
      <c r="I30" s="287">
        <v>21</v>
      </c>
      <c r="J30" s="309"/>
      <c r="K30" s="309"/>
    </row>
    <row r="31" spans="1:11" s="6" customFormat="1" ht="13.5" customHeight="1">
      <c r="A31" s="273">
        <v>18</v>
      </c>
      <c r="B31" s="274">
        <v>16</v>
      </c>
      <c r="C31" s="271" t="s">
        <v>64</v>
      </c>
      <c r="D31" s="271" t="s">
        <v>196</v>
      </c>
      <c r="E31" s="271" t="s">
        <v>40</v>
      </c>
      <c r="F31" s="275">
        <v>10.096</v>
      </c>
      <c r="G31" s="272"/>
      <c r="H31" s="272">
        <f>F31*G31</f>
        <v>0</v>
      </c>
      <c r="I31" s="287">
        <v>21</v>
      </c>
      <c r="J31" s="309"/>
      <c r="K31" s="309"/>
    </row>
    <row r="32" spans="1:11" s="6" customFormat="1" ht="13.5" customHeight="1">
      <c r="A32" s="282">
        <v>19</v>
      </c>
      <c r="B32" s="283">
        <v>16</v>
      </c>
      <c r="C32" s="284" t="s">
        <v>66</v>
      </c>
      <c r="D32" s="284" t="s">
        <v>67</v>
      </c>
      <c r="E32" s="284" t="s">
        <v>63</v>
      </c>
      <c r="F32" s="285">
        <v>19.334</v>
      </c>
      <c r="G32" s="286"/>
      <c r="H32" s="286">
        <f>F32*G32</f>
        <v>0</v>
      </c>
      <c r="I32" s="287">
        <v>21</v>
      </c>
      <c r="J32" s="309"/>
      <c r="K32" s="309"/>
    </row>
    <row r="33" spans="1:11" s="6" customFormat="1" ht="24" customHeight="1">
      <c r="A33" s="273">
        <v>20</v>
      </c>
      <c r="B33" s="274">
        <v>16</v>
      </c>
      <c r="C33" s="271" t="s">
        <v>68</v>
      </c>
      <c r="D33" s="271" t="s">
        <v>202</v>
      </c>
      <c r="E33" s="271" t="s">
        <v>63</v>
      </c>
      <c r="F33" s="275">
        <v>44.539</v>
      </c>
      <c r="G33" s="272"/>
      <c r="H33" s="272">
        <f>F33*G33</f>
        <v>0</v>
      </c>
      <c r="I33" s="287">
        <v>21</v>
      </c>
      <c r="J33" s="309"/>
      <c r="K33" s="309"/>
    </row>
    <row r="34" spans="1:11" s="6" customFormat="1" ht="24" customHeight="1" thickBot="1">
      <c r="A34" s="299">
        <v>21</v>
      </c>
      <c r="B34" s="300">
        <v>16</v>
      </c>
      <c r="C34" s="301" t="s">
        <v>70</v>
      </c>
      <c r="D34" s="301" t="s">
        <v>71</v>
      </c>
      <c r="E34" s="301" t="s">
        <v>40</v>
      </c>
      <c r="F34" s="302">
        <v>33.11</v>
      </c>
      <c r="G34" s="305"/>
      <c r="H34" s="305">
        <f>F34*G34</f>
        <v>0</v>
      </c>
      <c r="I34" s="306">
        <v>21</v>
      </c>
      <c r="J34" s="309"/>
      <c r="K34" s="309"/>
    </row>
    <row r="35" spans="1:11" s="6" customFormat="1" ht="21" customHeight="1" thickBot="1">
      <c r="A35" s="315"/>
      <c r="B35" s="315"/>
      <c r="C35" s="316" t="s">
        <v>11</v>
      </c>
      <c r="D35" s="316" t="s">
        <v>75</v>
      </c>
      <c r="E35" s="316"/>
      <c r="F35" s="317"/>
      <c r="G35" s="318"/>
      <c r="H35" s="318">
        <f>SUM(H36:H37)</f>
        <v>0</v>
      </c>
      <c r="I35" s="319"/>
      <c r="J35" s="309"/>
      <c r="K35" s="309"/>
    </row>
    <row r="36" spans="1:11" s="6" customFormat="1" ht="24" customHeight="1">
      <c r="A36" s="278">
        <v>22</v>
      </c>
      <c r="B36" s="279">
        <v>16</v>
      </c>
      <c r="C36" s="280" t="s">
        <v>244</v>
      </c>
      <c r="D36" s="280" t="s">
        <v>245</v>
      </c>
      <c r="E36" s="280" t="s">
        <v>35</v>
      </c>
      <c r="F36" s="281">
        <v>16.7</v>
      </c>
      <c r="G36" s="307"/>
      <c r="H36" s="307">
        <f>F36*G36</f>
        <v>0</v>
      </c>
      <c r="I36" s="308">
        <v>21</v>
      </c>
      <c r="J36" s="309"/>
      <c r="K36" s="309"/>
    </row>
    <row r="37" spans="1:11" s="6" customFormat="1" ht="13.5" customHeight="1" thickBot="1">
      <c r="A37" s="299">
        <v>23</v>
      </c>
      <c r="B37" s="300">
        <v>16</v>
      </c>
      <c r="C37" s="301" t="s">
        <v>78</v>
      </c>
      <c r="D37" s="301" t="s">
        <v>79</v>
      </c>
      <c r="E37" s="301" t="s">
        <v>80</v>
      </c>
      <c r="F37" s="302">
        <v>1</v>
      </c>
      <c r="G37" s="305"/>
      <c r="H37" s="305">
        <f>F37*G37</f>
        <v>0</v>
      </c>
      <c r="I37" s="306">
        <v>21</v>
      </c>
      <c r="J37" s="309"/>
      <c r="K37" s="309"/>
    </row>
    <row r="38" spans="1:11" s="6" customFormat="1" ht="21" customHeight="1" thickBot="1">
      <c r="A38" s="315"/>
      <c r="B38" s="315"/>
      <c r="C38" s="316" t="s">
        <v>12</v>
      </c>
      <c r="D38" s="316" t="s">
        <v>81</v>
      </c>
      <c r="E38" s="316"/>
      <c r="F38" s="317"/>
      <c r="G38" s="318"/>
      <c r="H38" s="318">
        <f>SUM(H39:H41)</f>
        <v>0</v>
      </c>
      <c r="I38" s="319"/>
      <c r="J38" s="309"/>
      <c r="K38" s="309"/>
    </row>
    <row r="39" spans="1:11" s="6" customFormat="1" ht="21" customHeight="1">
      <c r="A39" s="320" t="s">
        <v>621</v>
      </c>
      <c r="B39" s="383">
        <v>16</v>
      </c>
      <c r="C39" s="280" t="s">
        <v>203</v>
      </c>
      <c r="D39" s="280" t="s">
        <v>283</v>
      </c>
      <c r="E39" s="280" t="s">
        <v>40</v>
      </c>
      <c r="F39" s="281">
        <v>0.662</v>
      </c>
      <c r="G39" s="375"/>
      <c r="H39" s="307">
        <f>F39*G39</f>
        <v>0</v>
      </c>
      <c r="I39" s="308">
        <v>21</v>
      </c>
      <c r="J39" s="309"/>
      <c r="K39" s="309"/>
    </row>
    <row r="40" spans="1:11" s="6" customFormat="1" ht="13.5" customHeight="1">
      <c r="A40" s="321">
        <v>24</v>
      </c>
      <c r="B40" s="322">
        <v>16</v>
      </c>
      <c r="C40" s="323" t="s">
        <v>689</v>
      </c>
      <c r="D40" s="323" t="s">
        <v>206</v>
      </c>
      <c r="E40" s="323" t="s">
        <v>40</v>
      </c>
      <c r="F40" s="324">
        <v>2.068</v>
      </c>
      <c r="G40" s="325"/>
      <c r="H40" s="325">
        <f>F40*G40</f>
        <v>0</v>
      </c>
      <c r="I40" s="326">
        <v>21</v>
      </c>
      <c r="J40" s="309"/>
      <c r="K40" s="309"/>
    </row>
    <row r="41" spans="1:11" s="6" customFormat="1" ht="13.5" customHeight="1" thickBot="1">
      <c r="A41" s="299">
        <v>25</v>
      </c>
      <c r="B41" s="300">
        <v>16</v>
      </c>
      <c r="C41" s="301" t="s">
        <v>246</v>
      </c>
      <c r="D41" s="301" t="s">
        <v>247</v>
      </c>
      <c r="E41" s="301" t="s">
        <v>40</v>
      </c>
      <c r="F41" s="302">
        <v>1.202</v>
      </c>
      <c r="G41" s="305"/>
      <c r="H41" s="305">
        <f>F41*G41</f>
        <v>0</v>
      </c>
      <c r="I41" s="306">
        <v>21</v>
      </c>
      <c r="J41" s="309"/>
      <c r="K41" s="309"/>
    </row>
    <row r="42" spans="1:11" s="6" customFormat="1" ht="21" customHeight="1" thickBot="1">
      <c r="A42" s="315"/>
      <c r="B42" s="315"/>
      <c r="C42" s="316" t="s">
        <v>13</v>
      </c>
      <c r="D42" s="316" t="s">
        <v>85</v>
      </c>
      <c r="E42" s="316"/>
      <c r="F42" s="317"/>
      <c r="G42" s="318"/>
      <c r="H42" s="318">
        <f>SUM(H43:H50)</f>
        <v>0</v>
      </c>
      <c r="I42" s="319"/>
      <c r="J42" s="309"/>
      <c r="K42" s="309"/>
    </row>
    <row r="43" spans="1:11" s="6" customFormat="1" ht="13.5" customHeight="1">
      <c r="A43" s="278">
        <v>26</v>
      </c>
      <c r="B43" s="279">
        <v>16</v>
      </c>
      <c r="C43" s="280" t="s">
        <v>159</v>
      </c>
      <c r="D43" s="280" t="s">
        <v>160</v>
      </c>
      <c r="E43" s="280" t="s">
        <v>20</v>
      </c>
      <c r="F43" s="281">
        <v>23.65</v>
      </c>
      <c r="G43" s="307"/>
      <c r="H43" s="307">
        <f aca="true" t="shared" si="1" ref="H43:H50">F43*G43</f>
        <v>0</v>
      </c>
      <c r="I43" s="308">
        <v>21</v>
      </c>
      <c r="J43" s="309"/>
      <c r="K43" s="309"/>
    </row>
    <row r="44" spans="1:11" s="6" customFormat="1" ht="24" customHeight="1">
      <c r="A44" s="273">
        <v>27</v>
      </c>
      <c r="B44" s="274">
        <v>16</v>
      </c>
      <c r="C44" s="271" t="s">
        <v>86</v>
      </c>
      <c r="D44" s="271" t="s">
        <v>87</v>
      </c>
      <c r="E44" s="271" t="s">
        <v>20</v>
      </c>
      <c r="F44" s="275">
        <v>23.65</v>
      </c>
      <c r="G44" s="272"/>
      <c r="H44" s="272">
        <f t="shared" si="1"/>
        <v>0</v>
      </c>
      <c r="I44" s="287">
        <v>21</v>
      </c>
      <c r="J44" s="309"/>
      <c r="K44" s="309"/>
    </row>
    <row r="45" spans="1:11" s="6" customFormat="1" ht="24" customHeight="1">
      <c r="A45" s="273">
        <v>28</v>
      </c>
      <c r="B45" s="274">
        <v>16</v>
      </c>
      <c r="C45" s="271" t="s">
        <v>88</v>
      </c>
      <c r="D45" s="271" t="s">
        <v>89</v>
      </c>
      <c r="E45" s="271" t="s">
        <v>20</v>
      </c>
      <c r="F45" s="275">
        <v>23.65</v>
      </c>
      <c r="G45" s="272"/>
      <c r="H45" s="272">
        <f t="shared" si="1"/>
        <v>0</v>
      </c>
      <c r="I45" s="287">
        <v>21</v>
      </c>
      <c r="J45" s="309"/>
      <c r="K45" s="309"/>
    </row>
    <row r="46" spans="1:11" s="6" customFormat="1" ht="24" customHeight="1">
      <c r="A46" s="273">
        <v>29</v>
      </c>
      <c r="B46" s="274">
        <v>16</v>
      </c>
      <c r="C46" s="271" t="s">
        <v>207</v>
      </c>
      <c r="D46" s="271" t="s">
        <v>208</v>
      </c>
      <c r="E46" s="271" t="s">
        <v>20</v>
      </c>
      <c r="F46" s="275">
        <v>63.98</v>
      </c>
      <c r="G46" s="272"/>
      <c r="H46" s="272">
        <f t="shared" si="1"/>
        <v>0</v>
      </c>
      <c r="I46" s="287">
        <v>21</v>
      </c>
      <c r="J46" s="309"/>
      <c r="K46" s="309"/>
    </row>
    <row r="47" spans="1:11" s="6" customFormat="1" ht="24" customHeight="1">
      <c r="A47" s="273">
        <v>30</v>
      </c>
      <c r="B47" s="274">
        <v>16</v>
      </c>
      <c r="C47" s="271" t="s">
        <v>161</v>
      </c>
      <c r="D47" s="271" t="s">
        <v>162</v>
      </c>
      <c r="E47" s="271" t="s">
        <v>20</v>
      </c>
      <c r="F47" s="275">
        <v>23.65</v>
      </c>
      <c r="G47" s="272"/>
      <c r="H47" s="272">
        <f t="shared" si="1"/>
        <v>0</v>
      </c>
      <c r="I47" s="287">
        <v>21</v>
      </c>
      <c r="J47" s="309"/>
      <c r="K47" s="309"/>
    </row>
    <row r="48" spans="1:11" s="6" customFormat="1" ht="13.5" customHeight="1">
      <c r="A48" s="295">
        <v>31</v>
      </c>
      <c r="B48" s="296">
        <v>16</v>
      </c>
      <c r="C48" s="297" t="s">
        <v>94</v>
      </c>
      <c r="D48" s="297" t="s">
        <v>95</v>
      </c>
      <c r="E48" s="297" t="s">
        <v>35</v>
      </c>
      <c r="F48" s="298">
        <v>34</v>
      </c>
      <c r="G48" s="328"/>
      <c r="H48" s="328">
        <f t="shared" si="1"/>
        <v>0</v>
      </c>
      <c r="I48" s="329">
        <v>21</v>
      </c>
      <c r="J48" s="309"/>
      <c r="K48" s="309"/>
    </row>
    <row r="49" spans="1:11" s="6" customFormat="1" ht="13.5" customHeight="1">
      <c r="A49" s="394" t="s">
        <v>627</v>
      </c>
      <c r="B49" s="274">
        <v>16</v>
      </c>
      <c r="C49" s="271">
        <v>573211111</v>
      </c>
      <c r="D49" s="271" t="s">
        <v>616</v>
      </c>
      <c r="E49" s="271" t="s">
        <v>20</v>
      </c>
      <c r="F49" s="275">
        <v>111.28</v>
      </c>
      <c r="G49" s="272"/>
      <c r="H49" s="272">
        <f t="shared" si="1"/>
        <v>0</v>
      </c>
      <c r="I49" s="287">
        <v>21</v>
      </c>
      <c r="J49" s="309"/>
      <c r="K49" s="309"/>
    </row>
    <row r="50" spans="1:11" s="6" customFormat="1" ht="13.5" customHeight="1" thickBot="1">
      <c r="A50" s="357" t="s">
        <v>628</v>
      </c>
      <c r="B50" s="334">
        <v>16</v>
      </c>
      <c r="C50" s="335">
        <v>573191111</v>
      </c>
      <c r="D50" s="335" t="s">
        <v>618</v>
      </c>
      <c r="E50" s="335" t="s">
        <v>20</v>
      </c>
      <c r="F50" s="388">
        <v>23.65</v>
      </c>
      <c r="G50" s="292"/>
      <c r="H50" s="305">
        <f t="shared" si="1"/>
        <v>0</v>
      </c>
      <c r="I50" s="293">
        <v>21</v>
      </c>
      <c r="J50" s="309"/>
      <c r="K50" s="309"/>
    </row>
    <row r="51" spans="1:11" s="6" customFormat="1" ht="21" customHeight="1" thickBot="1">
      <c r="A51" s="315"/>
      <c r="B51" s="315"/>
      <c r="C51" s="316" t="s">
        <v>14</v>
      </c>
      <c r="D51" s="316" t="s">
        <v>96</v>
      </c>
      <c r="E51" s="316"/>
      <c r="F51" s="317"/>
      <c r="G51" s="318"/>
      <c r="H51" s="318">
        <f>SUM(H52:H58)</f>
        <v>0</v>
      </c>
      <c r="I51" s="319"/>
      <c r="J51" s="309"/>
      <c r="K51" s="309"/>
    </row>
    <row r="52" spans="1:11" s="6" customFormat="1" ht="24" customHeight="1">
      <c r="A52" s="278">
        <v>32</v>
      </c>
      <c r="B52" s="279">
        <v>16</v>
      </c>
      <c r="C52" s="280" t="s">
        <v>97</v>
      </c>
      <c r="D52" s="280" t="s">
        <v>98</v>
      </c>
      <c r="E52" s="280" t="s">
        <v>35</v>
      </c>
      <c r="F52" s="281">
        <v>16.7</v>
      </c>
      <c r="G52" s="307"/>
      <c r="H52" s="307">
        <f aca="true" t="shared" si="2" ref="H52:H58">F52*G52</f>
        <v>0</v>
      </c>
      <c r="I52" s="308">
        <v>21</v>
      </c>
      <c r="J52" s="309"/>
      <c r="K52" s="309"/>
    </row>
    <row r="53" spans="1:11" s="6" customFormat="1" ht="24" customHeight="1">
      <c r="A53" s="282">
        <v>33</v>
      </c>
      <c r="B53" s="283">
        <v>16</v>
      </c>
      <c r="C53" s="284" t="s">
        <v>99</v>
      </c>
      <c r="D53" s="284" t="s">
        <v>100</v>
      </c>
      <c r="E53" s="284" t="s">
        <v>35</v>
      </c>
      <c r="F53" s="285">
        <v>16.951</v>
      </c>
      <c r="G53" s="286"/>
      <c r="H53" s="286">
        <f t="shared" si="2"/>
        <v>0</v>
      </c>
      <c r="I53" s="287">
        <v>21</v>
      </c>
      <c r="J53" s="309"/>
      <c r="K53" s="309"/>
    </row>
    <row r="54" spans="1:11" s="6" customFormat="1" ht="24" customHeight="1">
      <c r="A54" s="273">
        <v>34</v>
      </c>
      <c r="B54" s="274">
        <v>16</v>
      </c>
      <c r="C54" s="271" t="s">
        <v>109</v>
      </c>
      <c r="D54" s="271" t="s">
        <v>110</v>
      </c>
      <c r="E54" s="271" t="s">
        <v>80</v>
      </c>
      <c r="F54" s="275">
        <v>1</v>
      </c>
      <c r="G54" s="272"/>
      <c r="H54" s="272">
        <f t="shared" si="2"/>
        <v>0</v>
      </c>
      <c r="I54" s="287">
        <v>21</v>
      </c>
      <c r="J54" s="309"/>
      <c r="K54" s="309"/>
    </row>
    <row r="55" spans="1:11" s="6" customFormat="1" ht="24" customHeight="1">
      <c r="A55" s="282">
        <v>35</v>
      </c>
      <c r="B55" s="283">
        <v>16</v>
      </c>
      <c r="C55" s="284" t="s">
        <v>252</v>
      </c>
      <c r="D55" s="284" t="s">
        <v>253</v>
      </c>
      <c r="E55" s="284" t="s">
        <v>80</v>
      </c>
      <c r="F55" s="285">
        <v>1</v>
      </c>
      <c r="G55" s="286"/>
      <c r="H55" s="286">
        <f t="shared" si="2"/>
        <v>0</v>
      </c>
      <c r="I55" s="287">
        <v>21</v>
      </c>
      <c r="J55" s="309"/>
      <c r="K55" s="309"/>
    </row>
    <row r="56" spans="1:11" s="6" customFormat="1" ht="34.5" customHeight="1">
      <c r="A56" s="273">
        <v>36</v>
      </c>
      <c r="B56" s="274">
        <v>16</v>
      </c>
      <c r="C56" s="271" t="s">
        <v>114</v>
      </c>
      <c r="D56" s="271" t="s">
        <v>115</v>
      </c>
      <c r="E56" s="271" t="s">
        <v>254</v>
      </c>
      <c r="F56" s="275">
        <v>1</v>
      </c>
      <c r="G56" s="272"/>
      <c r="H56" s="272">
        <f t="shared" si="2"/>
        <v>0</v>
      </c>
      <c r="I56" s="287">
        <v>21</v>
      </c>
      <c r="J56" s="309"/>
      <c r="K56" s="309"/>
    </row>
    <row r="57" spans="1:11" s="6" customFormat="1" ht="24" customHeight="1">
      <c r="A57" s="273">
        <v>37</v>
      </c>
      <c r="B57" s="274">
        <v>16</v>
      </c>
      <c r="C57" s="271" t="s">
        <v>176</v>
      </c>
      <c r="D57" s="271" t="s">
        <v>177</v>
      </c>
      <c r="E57" s="271" t="s">
        <v>116</v>
      </c>
      <c r="F57" s="275">
        <v>1</v>
      </c>
      <c r="G57" s="272"/>
      <c r="H57" s="272">
        <f t="shared" si="2"/>
        <v>0</v>
      </c>
      <c r="I57" s="287">
        <v>21</v>
      </c>
      <c r="J57" s="309"/>
      <c r="K57" s="309"/>
    </row>
    <row r="58" spans="1:11" s="6" customFormat="1" ht="13.5" customHeight="1" thickBot="1">
      <c r="A58" s="299">
        <v>38</v>
      </c>
      <c r="B58" s="300">
        <v>16</v>
      </c>
      <c r="C58" s="301" t="s">
        <v>121</v>
      </c>
      <c r="D58" s="301" t="s">
        <v>122</v>
      </c>
      <c r="E58" s="301" t="s">
        <v>35</v>
      </c>
      <c r="F58" s="302">
        <v>16.7</v>
      </c>
      <c r="G58" s="305"/>
      <c r="H58" s="305">
        <f t="shared" si="2"/>
        <v>0</v>
      </c>
      <c r="I58" s="306">
        <v>21</v>
      </c>
      <c r="J58" s="309"/>
      <c r="K58" s="309"/>
    </row>
    <row r="59" spans="1:11" s="6" customFormat="1" ht="21" customHeight="1" thickBot="1">
      <c r="A59" s="315"/>
      <c r="B59" s="315"/>
      <c r="C59" s="316" t="s">
        <v>123</v>
      </c>
      <c r="D59" s="316" t="s">
        <v>124</v>
      </c>
      <c r="E59" s="316"/>
      <c r="F59" s="317"/>
      <c r="G59" s="318"/>
      <c r="H59" s="318">
        <f>SUM(H60:H63)</f>
        <v>0</v>
      </c>
      <c r="I59" s="319"/>
      <c r="J59" s="309"/>
      <c r="K59" s="309"/>
    </row>
    <row r="60" spans="1:11" s="6" customFormat="1" ht="13.5" customHeight="1">
      <c r="A60" s="278">
        <v>39</v>
      </c>
      <c r="B60" s="279">
        <v>16</v>
      </c>
      <c r="C60" s="280" t="s">
        <v>125</v>
      </c>
      <c r="D60" s="280" t="s">
        <v>126</v>
      </c>
      <c r="E60" s="280" t="s">
        <v>35</v>
      </c>
      <c r="F60" s="281">
        <v>34</v>
      </c>
      <c r="G60" s="307"/>
      <c r="H60" s="307">
        <f>F60*G60</f>
        <v>0</v>
      </c>
      <c r="I60" s="308">
        <v>21</v>
      </c>
      <c r="J60" s="309"/>
      <c r="K60" s="309"/>
    </row>
    <row r="61" spans="1:11" s="6" customFormat="1" ht="13.5" customHeight="1">
      <c r="A61" s="273">
        <v>40</v>
      </c>
      <c r="B61" s="274">
        <v>16</v>
      </c>
      <c r="C61" s="271" t="s">
        <v>127</v>
      </c>
      <c r="D61" s="271" t="s">
        <v>231</v>
      </c>
      <c r="E61" s="271" t="s">
        <v>63</v>
      </c>
      <c r="F61" s="275">
        <v>44.539</v>
      </c>
      <c r="G61" s="272"/>
      <c r="H61" s="272">
        <f>F61*G61</f>
        <v>0</v>
      </c>
      <c r="I61" s="287">
        <v>21</v>
      </c>
      <c r="J61" s="309"/>
      <c r="K61" s="309"/>
    </row>
    <row r="62" spans="1:11" s="6" customFormat="1" ht="13.5" customHeight="1">
      <c r="A62" s="273">
        <v>41</v>
      </c>
      <c r="B62" s="274">
        <v>16</v>
      </c>
      <c r="C62" s="271" t="s">
        <v>129</v>
      </c>
      <c r="D62" s="271" t="s">
        <v>232</v>
      </c>
      <c r="E62" s="271" t="s">
        <v>63</v>
      </c>
      <c r="F62" s="275">
        <v>400.851</v>
      </c>
      <c r="G62" s="272"/>
      <c r="H62" s="272">
        <f>F62*G62</f>
        <v>0</v>
      </c>
      <c r="I62" s="287">
        <v>21</v>
      </c>
      <c r="J62" s="309"/>
      <c r="K62" s="309"/>
    </row>
    <row r="63" spans="1:11" s="6" customFormat="1" ht="24" customHeight="1" thickBot="1">
      <c r="A63" s="299">
        <v>42</v>
      </c>
      <c r="B63" s="300">
        <v>16</v>
      </c>
      <c r="C63" s="301" t="s">
        <v>233</v>
      </c>
      <c r="D63" s="301" t="s">
        <v>234</v>
      </c>
      <c r="E63" s="301" t="s">
        <v>63</v>
      </c>
      <c r="F63" s="302">
        <v>44.539</v>
      </c>
      <c r="G63" s="305"/>
      <c r="H63" s="305">
        <f>F63*G63</f>
        <v>0</v>
      </c>
      <c r="I63" s="306">
        <v>21</v>
      </c>
      <c r="J63" s="309"/>
      <c r="K63" s="309"/>
    </row>
    <row r="64" spans="1:11" s="6" customFormat="1" ht="21" customHeight="1" thickBot="1">
      <c r="A64" s="315"/>
      <c r="B64" s="315"/>
      <c r="C64" s="316" t="s">
        <v>131</v>
      </c>
      <c r="D64" s="316" t="s">
        <v>132</v>
      </c>
      <c r="E64" s="316"/>
      <c r="F64" s="317"/>
      <c r="G64" s="318"/>
      <c r="H64" s="318">
        <f>SUM(H65)</f>
        <v>0</v>
      </c>
      <c r="I64" s="319"/>
      <c r="J64" s="309"/>
      <c r="K64" s="309"/>
    </row>
    <row r="65" spans="1:11" s="6" customFormat="1" ht="13.5" customHeight="1" thickBot="1">
      <c r="A65" s="336">
        <v>43</v>
      </c>
      <c r="B65" s="337">
        <v>16</v>
      </c>
      <c r="C65" s="338" t="s">
        <v>257</v>
      </c>
      <c r="D65" s="338" t="s">
        <v>258</v>
      </c>
      <c r="E65" s="338" t="s">
        <v>63</v>
      </c>
      <c r="F65" s="339">
        <v>65.025</v>
      </c>
      <c r="G65" s="340"/>
      <c r="H65" s="340">
        <f>F65*G65</f>
        <v>0</v>
      </c>
      <c r="I65" s="341">
        <v>21</v>
      </c>
      <c r="J65" s="309"/>
      <c r="K65" s="309"/>
    </row>
    <row r="66" spans="1:11" s="6" customFormat="1" ht="21" customHeight="1">
      <c r="A66" s="315"/>
      <c r="B66" s="315"/>
      <c r="C66" s="316" t="s">
        <v>135</v>
      </c>
      <c r="D66" s="316" t="s">
        <v>136</v>
      </c>
      <c r="E66" s="316"/>
      <c r="F66" s="317"/>
      <c r="G66" s="318"/>
      <c r="H66" s="318">
        <f>H67</f>
        <v>0</v>
      </c>
      <c r="I66" s="319"/>
      <c r="J66" s="309"/>
      <c r="K66" s="309"/>
    </row>
    <row r="67" spans="1:11" s="6" customFormat="1" ht="21" customHeight="1" thickBot="1">
      <c r="A67" s="315"/>
      <c r="B67" s="315"/>
      <c r="C67" s="316" t="s">
        <v>137</v>
      </c>
      <c r="D67" s="316" t="s">
        <v>138</v>
      </c>
      <c r="E67" s="316"/>
      <c r="F67" s="317"/>
      <c r="G67" s="318"/>
      <c r="H67" s="318">
        <f>SUM(H68:H69)</f>
        <v>0</v>
      </c>
      <c r="I67" s="319"/>
      <c r="J67" s="309"/>
      <c r="K67" s="309"/>
    </row>
    <row r="68" spans="1:11" s="6" customFormat="1" ht="13.5" customHeight="1">
      <c r="A68" s="278">
        <v>44</v>
      </c>
      <c r="B68" s="279">
        <v>16</v>
      </c>
      <c r="C68" s="280" t="s">
        <v>139</v>
      </c>
      <c r="D68" s="280" t="s">
        <v>140</v>
      </c>
      <c r="E68" s="280" t="s">
        <v>74</v>
      </c>
      <c r="F68" s="281">
        <v>1</v>
      </c>
      <c r="G68" s="307"/>
      <c r="H68" s="307">
        <f>F68*G68</f>
        <v>0</v>
      </c>
      <c r="I68" s="308">
        <v>21</v>
      </c>
      <c r="J68" s="309"/>
      <c r="K68" s="309"/>
    </row>
    <row r="69" spans="1:11" s="6" customFormat="1" ht="13.5" customHeight="1" thickBot="1">
      <c r="A69" s="299">
        <v>45</v>
      </c>
      <c r="B69" s="300">
        <v>16</v>
      </c>
      <c r="C69" s="301" t="s">
        <v>141</v>
      </c>
      <c r="D69" s="301" t="s">
        <v>142</v>
      </c>
      <c r="E69" s="301" t="s">
        <v>35</v>
      </c>
      <c r="F69" s="302">
        <v>16.7</v>
      </c>
      <c r="G69" s="305"/>
      <c r="H69" s="305">
        <f>F69*G69</f>
        <v>0</v>
      </c>
      <c r="I69" s="306">
        <v>21</v>
      </c>
      <c r="J69" s="309"/>
      <c r="K69" s="309"/>
    </row>
    <row r="70" spans="1:11" s="6" customFormat="1" ht="21" customHeight="1">
      <c r="A70" s="342"/>
      <c r="B70" s="342"/>
      <c r="C70" s="343"/>
      <c r="D70" s="343" t="s">
        <v>143</v>
      </c>
      <c r="E70" s="343"/>
      <c r="F70" s="344"/>
      <c r="G70" s="345"/>
      <c r="H70" s="345">
        <f>H12+H66</f>
        <v>0</v>
      </c>
      <c r="I70" s="319"/>
      <c r="J70" s="309"/>
      <c r="K70" s="309"/>
    </row>
    <row r="71" spans="1:11" ht="12" customHeight="1">
      <c r="A71" s="346"/>
      <c r="B71" s="346"/>
      <c r="C71" s="347"/>
      <c r="D71" s="347"/>
      <c r="E71" s="347"/>
      <c r="F71" s="348"/>
      <c r="G71" s="349"/>
      <c r="H71" s="349"/>
      <c r="I71" s="350"/>
      <c r="J71" s="351"/>
      <c r="K71" s="351"/>
    </row>
    <row r="72" spans="1:11" ht="12" customHeight="1">
      <c r="A72" s="346"/>
      <c r="B72" s="346"/>
      <c r="C72" s="347"/>
      <c r="D72" s="347"/>
      <c r="E72" s="347"/>
      <c r="F72" s="348"/>
      <c r="G72" s="349"/>
      <c r="H72" s="349"/>
      <c r="I72" s="350"/>
      <c r="J72" s="351"/>
      <c r="K72" s="351"/>
    </row>
    <row r="73" spans="1:11" ht="12" customHeight="1">
      <c r="A73" s="346"/>
      <c r="B73" s="346"/>
      <c r="C73" s="347"/>
      <c r="D73" s="347"/>
      <c r="E73" s="347"/>
      <c r="F73" s="348"/>
      <c r="G73" s="349"/>
      <c r="H73" s="349"/>
      <c r="I73" s="350"/>
      <c r="J73" s="351"/>
      <c r="K73" s="351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  <row r="80" ht="12" customHeight="1">
      <c r="I80" s="28"/>
    </row>
    <row r="81" ht="12" customHeight="1">
      <c r="I81" s="28"/>
    </row>
    <row r="82" ht="12" customHeight="1">
      <c r="I82" s="28"/>
    </row>
    <row r="83" ht="12" customHeight="1">
      <c r="I83" s="28"/>
    </row>
    <row r="84" ht="12" customHeight="1">
      <c r="I84" s="28"/>
    </row>
    <row r="85" ht="12" customHeight="1">
      <c r="I85" s="28"/>
    </row>
    <row r="86" ht="12" customHeight="1">
      <c r="I86" s="28"/>
    </row>
    <row r="87" ht="12" customHeight="1">
      <c r="I87" s="28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8"/>
    </row>
    <row r="102" ht="12" customHeight="1">
      <c r="I102" s="28"/>
    </row>
    <row r="103" ht="12" customHeight="1">
      <c r="I103" s="28"/>
    </row>
    <row r="104" ht="12" customHeight="1">
      <c r="I104" s="28"/>
    </row>
    <row r="105" ht="12" customHeight="1">
      <c r="I105" s="28"/>
    </row>
    <row r="106" ht="12" customHeight="1">
      <c r="I106" s="28"/>
    </row>
    <row r="107" ht="12" customHeight="1">
      <c r="I107" s="26"/>
    </row>
    <row r="108" ht="12" customHeight="1">
      <c r="I108" s="26"/>
    </row>
    <row r="109" ht="12" customHeight="1">
      <c r="I109" s="26"/>
    </row>
    <row r="110" ht="12" customHeight="1">
      <c r="I110" s="26"/>
    </row>
    <row r="111" ht="12" customHeight="1">
      <c r="I111" s="26"/>
    </row>
    <row r="112" ht="12" customHeight="1">
      <c r="I112" s="26"/>
    </row>
    <row r="113" ht="12" customHeight="1">
      <c r="I113" s="26"/>
    </row>
    <row r="114" ht="12" customHeight="1">
      <c r="I114" s="26"/>
    </row>
    <row r="115" ht="12" customHeight="1">
      <c r="I115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showGridLines="0" view="pageBreakPreview" zoomScaleSheetLayoutView="100" zoomScalePageLayoutView="0" workbookViewId="0" topLeftCell="A5">
      <selection activeCell="H13" sqref="H13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604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305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605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609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318">
        <f>H13+H44+H47+H50+H60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SUM(H14:H43)</f>
        <v>0</v>
      </c>
    </row>
    <row r="14" spans="1:9" s="6" customFormat="1" ht="13.5" customHeight="1">
      <c r="A14" s="17">
        <v>1</v>
      </c>
      <c r="B14" s="267">
        <v>17</v>
      </c>
      <c r="C14" s="18" t="s">
        <v>306</v>
      </c>
      <c r="D14" s="18" t="s">
        <v>307</v>
      </c>
      <c r="E14" s="18" t="s">
        <v>35</v>
      </c>
      <c r="F14" s="19">
        <v>200</v>
      </c>
      <c r="G14" s="20"/>
      <c r="H14" s="20">
        <f>F14*G14</f>
        <v>0</v>
      </c>
      <c r="I14" s="29">
        <v>21</v>
      </c>
    </row>
    <row r="15" spans="1:9" s="6" customFormat="1" ht="24" customHeight="1">
      <c r="A15" s="21">
        <v>2</v>
      </c>
      <c r="B15" s="268">
        <v>17</v>
      </c>
      <c r="C15" s="22" t="s">
        <v>308</v>
      </c>
      <c r="D15" s="22" t="s">
        <v>309</v>
      </c>
      <c r="E15" s="22" t="s">
        <v>20</v>
      </c>
      <c r="F15" s="23">
        <v>85</v>
      </c>
      <c r="G15" s="24"/>
      <c r="H15" s="24">
        <f aca="true" t="shared" si="0" ref="H15:H41">F15*G15</f>
        <v>0</v>
      </c>
      <c r="I15" s="30">
        <v>21</v>
      </c>
    </row>
    <row r="16" spans="1:9" s="6" customFormat="1" ht="13.5" customHeight="1">
      <c r="A16" s="21">
        <v>3</v>
      </c>
      <c r="B16" s="268">
        <v>17</v>
      </c>
      <c r="C16" s="22" t="s">
        <v>310</v>
      </c>
      <c r="D16" s="22" t="s">
        <v>311</v>
      </c>
      <c r="E16" s="22" t="s">
        <v>80</v>
      </c>
      <c r="F16" s="23">
        <v>1</v>
      </c>
      <c r="G16" s="24"/>
      <c r="H16" s="24">
        <f t="shared" si="0"/>
        <v>0</v>
      </c>
      <c r="I16" s="30">
        <v>21</v>
      </c>
    </row>
    <row r="17" spans="1:9" s="6" customFormat="1" ht="13.5" customHeight="1">
      <c r="A17" s="21">
        <v>4</v>
      </c>
      <c r="B17" s="268">
        <v>17</v>
      </c>
      <c r="C17" s="22" t="s">
        <v>312</v>
      </c>
      <c r="D17" s="22" t="s">
        <v>313</v>
      </c>
      <c r="E17" s="22" t="s">
        <v>80</v>
      </c>
      <c r="F17" s="23">
        <v>1</v>
      </c>
      <c r="G17" s="24"/>
      <c r="H17" s="24">
        <f t="shared" si="0"/>
        <v>0</v>
      </c>
      <c r="I17" s="30">
        <v>21</v>
      </c>
    </row>
    <row r="18" spans="1:9" s="6" customFormat="1" ht="24" customHeight="1">
      <c r="A18" s="21">
        <v>5</v>
      </c>
      <c r="B18" s="268">
        <v>17</v>
      </c>
      <c r="C18" s="22" t="s">
        <v>27</v>
      </c>
      <c r="D18" s="22" t="s">
        <v>28</v>
      </c>
      <c r="E18" s="22" t="s">
        <v>29</v>
      </c>
      <c r="F18" s="23">
        <v>1416</v>
      </c>
      <c r="G18" s="24"/>
      <c r="H18" s="24">
        <f t="shared" si="0"/>
        <v>0</v>
      </c>
      <c r="I18" s="30">
        <v>21</v>
      </c>
    </row>
    <row r="19" spans="1:9" s="6" customFormat="1" ht="24" customHeight="1">
      <c r="A19" s="21">
        <v>6</v>
      </c>
      <c r="B19" s="268">
        <v>17</v>
      </c>
      <c r="C19" s="22" t="s">
        <v>30</v>
      </c>
      <c r="D19" s="22" t="s">
        <v>31</v>
      </c>
      <c r="E19" s="22" t="s">
        <v>32</v>
      </c>
      <c r="F19" s="23">
        <v>59</v>
      </c>
      <c r="G19" s="24"/>
      <c r="H19" s="24">
        <f t="shared" si="0"/>
        <v>0</v>
      </c>
      <c r="I19" s="30">
        <v>21</v>
      </c>
    </row>
    <row r="20" spans="1:9" s="6" customFormat="1" ht="13.5" customHeight="1">
      <c r="A20" s="21">
        <v>7</v>
      </c>
      <c r="B20" s="268">
        <v>17</v>
      </c>
      <c r="C20" s="22" t="s">
        <v>240</v>
      </c>
      <c r="D20" s="22" t="s">
        <v>241</v>
      </c>
      <c r="E20" s="22" t="s">
        <v>35</v>
      </c>
      <c r="F20" s="23">
        <v>6</v>
      </c>
      <c r="G20" s="24"/>
      <c r="H20" s="24">
        <f t="shared" si="0"/>
        <v>0</v>
      </c>
      <c r="I20" s="30">
        <v>21</v>
      </c>
    </row>
    <row r="21" spans="1:9" s="6" customFormat="1" ht="24" customHeight="1">
      <c r="A21" s="21">
        <v>8</v>
      </c>
      <c r="B21" s="268">
        <v>17</v>
      </c>
      <c r="C21" s="22" t="s">
        <v>294</v>
      </c>
      <c r="D21" s="22" t="s">
        <v>295</v>
      </c>
      <c r="E21" s="22" t="s">
        <v>35</v>
      </c>
      <c r="F21" s="23">
        <v>2.4</v>
      </c>
      <c r="G21" s="24"/>
      <c r="H21" s="24">
        <f t="shared" si="0"/>
        <v>0</v>
      </c>
      <c r="I21" s="30">
        <v>21</v>
      </c>
    </row>
    <row r="22" spans="1:9" s="6" customFormat="1" ht="24" customHeight="1">
      <c r="A22" s="273">
        <v>9</v>
      </c>
      <c r="B22" s="274">
        <v>17</v>
      </c>
      <c r="C22" s="271" t="s">
        <v>242</v>
      </c>
      <c r="D22" s="271" t="s">
        <v>243</v>
      </c>
      <c r="E22" s="271" t="s">
        <v>35</v>
      </c>
      <c r="F22" s="275">
        <v>1.2</v>
      </c>
      <c r="G22" s="272"/>
      <c r="H22" s="272">
        <f t="shared" si="0"/>
        <v>0</v>
      </c>
      <c r="I22" s="287">
        <v>21</v>
      </c>
    </row>
    <row r="23" spans="1:9" s="6" customFormat="1" ht="24" customHeight="1">
      <c r="A23" s="273">
        <v>10</v>
      </c>
      <c r="B23" s="274">
        <v>17</v>
      </c>
      <c r="C23" s="271" t="s">
        <v>36</v>
      </c>
      <c r="D23" s="271" t="s">
        <v>37</v>
      </c>
      <c r="E23" s="271" t="s">
        <v>35</v>
      </c>
      <c r="F23" s="275">
        <v>8.4</v>
      </c>
      <c r="G23" s="272"/>
      <c r="H23" s="272">
        <f t="shared" si="0"/>
        <v>0</v>
      </c>
      <c r="I23" s="287">
        <v>21</v>
      </c>
    </row>
    <row r="24" spans="1:9" s="6" customFormat="1" ht="13.5" customHeight="1">
      <c r="A24" s="273">
        <v>11</v>
      </c>
      <c r="B24" s="274">
        <v>17</v>
      </c>
      <c r="C24" s="271" t="s">
        <v>148</v>
      </c>
      <c r="D24" s="271" t="s">
        <v>149</v>
      </c>
      <c r="E24" s="271" t="s">
        <v>40</v>
      </c>
      <c r="F24" s="275">
        <v>125.4</v>
      </c>
      <c r="G24" s="272"/>
      <c r="H24" s="272">
        <f t="shared" si="0"/>
        <v>0</v>
      </c>
      <c r="I24" s="287">
        <v>21</v>
      </c>
    </row>
    <row r="25" spans="1:9" s="6" customFormat="1" ht="24" customHeight="1">
      <c r="A25" s="273">
        <v>12</v>
      </c>
      <c r="B25" s="274">
        <v>17</v>
      </c>
      <c r="C25" s="271" t="s">
        <v>41</v>
      </c>
      <c r="D25" s="271" t="s">
        <v>314</v>
      </c>
      <c r="E25" s="271" t="s">
        <v>40</v>
      </c>
      <c r="F25" s="275">
        <v>668.435</v>
      </c>
      <c r="G25" s="272"/>
      <c r="H25" s="272">
        <f t="shared" si="0"/>
        <v>0</v>
      </c>
      <c r="I25" s="287">
        <v>21</v>
      </c>
    </row>
    <row r="26" spans="1:9" s="6" customFormat="1" ht="24" customHeight="1">
      <c r="A26" s="273">
        <v>13</v>
      </c>
      <c r="B26" s="274">
        <v>17</v>
      </c>
      <c r="C26" s="271" t="s">
        <v>43</v>
      </c>
      <c r="D26" s="271" t="s">
        <v>44</v>
      </c>
      <c r="E26" s="271" t="s">
        <v>40</v>
      </c>
      <c r="F26" s="275">
        <v>334.218</v>
      </c>
      <c r="G26" s="272"/>
      <c r="H26" s="272">
        <f t="shared" si="0"/>
        <v>0</v>
      </c>
      <c r="I26" s="287">
        <v>21</v>
      </c>
    </row>
    <row r="27" spans="1:9" s="6" customFormat="1" ht="13.5" customHeight="1">
      <c r="A27" s="273">
        <v>14</v>
      </c>
      <c r="B27" s="274">
        <v>17</v>
      </c>
      <c r="C27" s="271" t="s">
        <v>186</v>
      </c>
      <c r="D27" s="271" t="s">
        <v>187</v>
      </c>
      <c r="E27" s="271" t="s">
        <v>20</v>
      </c>
      <c r="F27" s="275">
        <v>1064.93</v>
      </c>
      <c r="G27" s="272"/>
      <c r="H27" s="272">
        <f t="shared" si="0"/>
        <v>0</v>
      </c>
      <c r="I27" s="287">
        <v>21</v>
      </c>
    </row>
    <row r="28" spans="1:9" s="6" customFormat="1" ht="13.5" customHeight="1">
      <c r="A28" s="273">
        <v>15</v>
      </c>
      <c r="B28" s="274">
        <v>17</v>
      </c>
      <c r="C28" s="271" t="s">
        <v>188</v>
      </c>
      <c r="D28" s="271" t="s">
        <v>189</v>
      </c>
      <c r="E28" s="271" t="s">
        <v>20</v>
      </c>
      <c r="F28" s="275">
        <v>1064.93</v>
      </c>
      <c r="G28" s="272"/>
      <c r="H28" s="272">
        <f t="shared" si="0"/>
        <v>0</v>
      </c>
      <c r="I28" s="287">
        <v>21</v>
      </c>
    </row>
    <row r="29" spans="1:9" s="6" customFormat="1" ht="13.5" customHeight="1">
      <c r="A29" s="273">
        <v>16</v>
      </c>
      <c r="B29" s="274">
        <v>17</v>
      </c>
      <c r="C29" s="271" t="s">
        <v>53</v>
      </c>
      <c r="D29" s="271" t="s">
        <v>190</v>
      </c>
      <c r="E29" s="271" t="s">
        <v>40</v>
      </c>
      <c r="F29" s="275">
        <v>668.435</v>
      </c>
      <c r="G29" s="272"/>
      <c r="H29" s="272">
        <f t="shared" si="0"/>
        <v>0</v>
      </c>
      <c r="I29" s="287">
        <v>21</v>
      </c>
    </row>
    <row r="30" spans="1:9" s="6" customFormat="1" ht="24" customHeight="1">
      <c r="A30" s="273">
        <v>17</v>
      </c>
      <c r="B30" s="274">
        <v>17</v>
      </c>
      <c r="C30" s="271" t="s">
        <v>315</v>
      </c>
      <c r="D30" s="271" t="s">
        <v>316</v>
      </c>
      <c r="E30" s="271" t="s">
        <v>80</v>
      </c>
      <c r="F30" s="275">
        <v>1</v>
      </c>
      <c r="G30" s="272"/>
      <c r="H30" s="272">
        <f t="shared" si="0"/>
        <v>0</v>
      </c>
      <c r="I30" s="287">
        <v>21</v>
      </c>
    </row>
    <row r="31" spans="1:9" s="6" customFormat="1" ht="13.5" customHeight="1">
      <c r="A31" s="273">
        <v>18</v>
      </c>
      <c r="B31" s="274">
        <v>17</v>
      </c>
      <c r="C31" s="271" t="s">
        <v>317</v>
      </c>
      <c r="D31" s="271" t="s">
        <v>318</v>
      </c>
      <c r="E31" s="271" t="s">
        <v>80</v>
      </c>
      <c r="F31" s="275">
        <v>1</v>
      </c>
      <c r="G31" s="272"/>
      <c r="H31" s="272">
        <f t="shared" si="0"/>
        <v>0</v>
      </c>
      <c r="I31" s="287">
        <v>21</v>
      </c>
    </row>
    <row r="32" spans="1:9" s="6" customFormat="1" ht="24" customHeight="1">
      <c r="A32" s="273">
        <v>19</v>
      </c>
      <c r="B32" s="274">
        <v>17</v>
      </c>
      <c r="C32" s="271" t="s">
        <v>319</v>
      </c>
      <c r="D32" s="271" t="s">
        <v>320</v>
      </c>
      <c r="E32" s="271" t="s">
        <v>80</v>
      </c>
      <c r="F32" s="275">
        <v>1</v>
      </c>
      <c r="G32" s="272"/>
      <c r="H32" s="272">
        <f t="shared" si="0"/>
        <v>0</v>
      </c>
      <c r="I32" s="287">
        <v>21</v>
      </c>
    </row>
    <row r="33" spans="1:9" s="6" customFormat="1" ht="13.5" customHeight="1">
      <c r="A33" s="273">
        <v>20</v>
      </c>
      <c r="B33" s="274">
        <v>17</v>
      </c>
      <c r="C33" s="271" t="s">
        <v>321</v>
      </c>
      <c r="D33" s="271" t="s">
        <v>322</v>
      </c>
      <c r="E33" s="271" t="s">
        <v>20</v>
      </c>
      <c r="F33" s="275">
        <v>85</v>
      </c>
      <c r="G33" s="272"/>
      <c r="H33" s="272">
        <f t="shared" si="0"/>
        <v>0</v>
      </c>
      <c r="I33" s="287">
        <v>21</v>
      </c>
    </row>
    <row r="34" spans="1:9" s="6" customFormat="1" ht="13.5" customHeight="1">
      <c r="A34" s="273">
        <v>21</v>
      </c>
      <c r="B34" s="274">
        <v>17</v>
      </c>
      <c r="C34" s="271" t="s">
        <v>191</v>
      </c>
      <c r="D34" s="271" t="s">
        <v>192</v>
      </c>
      <c r="E34" s="271" t="s">
        <v>40</v>
      </c>
      <c r="F34" s="275">
        <v>1156.152</v>
      </c>
      <c r="G34" s="272"/>
      <c r="H34" s="272">
        <f t="shared" si="0"/>
        <v>0</v>
      </c>
      <c r="I34" s="287">
        <v>21</v>
      </c>
    </row>
    <row r="35" spans="1:9" s="6" customFormat="1" ht="24" customHeight="1">
      <c r="A35" s="273">
        <v>22</v>
      </c>
      <c r="B35" s="274">
        <v>17</v>
      </c>
      <c r="C35" s="271" t="s">
        <v>55</v>
      </c>
      <c r="D35" s="271" t="s">
        <v>56</v>
      </c>
      <c r="E35" s="271" t="s">
        <v>40</v>
      </c>
      <c r="F35" s="275">
        <v>90.239</v>
      </c>
      <c r="G35" s="272"/>
      <c r="H35" s="272">
        <f t="shared" si="0"/>
        <v>0</v>
      </c>
      <c r="I35" s="287">
        <v>21</v>
      </c>
    </row>
    <row r="36" spans="1:9" s="6" customFormat="1" ht="13.5" customHeight="1">
      <c r="A36" s="273">
        <v>23</v>
      </c>
      <c r="B36" s="274">
        <v>17</v>
      </c>
      <c r="C36" s="271" t="s">
        <v>193</v>
      </c>
      <c r="D36" s="271" t="s">
        <v>194</v>
      </c>
      <c r="E36" s="271" t="s">
        <v>40</v>
      </c>
      <c r="F36" s="275">
        <v>578.076</v>
      </c>
      <c r="G36" s="272"/>
      <c r="H36" s="272">
        <f t="shared" si="0"/>
        <v>0</v>
      </c>
      <c r="I36" s="287">
        <v>21</v>
      </c>
    </row>
    <row r="37" spans="1:9" s="6" customFormat="1" ht="13.5" customHeight="1">
      <c r="A37" s="273">
        <v>24</v>
      </c>
      <c r="B37" s="274">
        <v>17</v>
      </c>
      <c r="C37" s="271" t="s">
        <v>57</v>
      </c>
      <c r="D37" s="271" t="s">
        <v>58</v>
      </c>
      <c r="E37" s="271" t="s">
        <v>40</v>
      </c>
      <c r="F37" s="275">
        <v>90.239</v>
      </c>
      <c r="G37" s="272"/>
      <c r="H37" s="272">
        <f t="shared" si="0"/>
        <v>0</v>
      </c>
      <c r="I37" s="287">
        <v>21</v>
      </c>
    </row>
    <row r="38" spans="1:9" s="6" customFormat="1" ht="13.5" customHeight="1">
      <c r="A38" s="273">
        <v>25</v>
      </c>
      <c r="B38" s="274">
        <v>17</v>
      </c>
      <c r="C38" s="271" t="s">
        <v>59</v>
      </c>
      <c r="D38" s="271" t="s">
        <v>195</v>
      </c>
      <c r="E38" s="271" t="s">
        <v>40</v>
      </c>
      <c r="F38" s="275">
        <v>310.926</v>
      </c>
      <c r="G38" s="272"/>
      <c r="H38" s="272">
        <f t="shared" si="0"/>
        <v>0</v>
      </c>
      <c r="I38" s="287">
        <v>21</v>
      </c>
    </row>
    <row r="39" spans="1:9" s="6" customFormat="1" ht="13.5" customHeight="1">
      <c r="A39" s="273">
        <v>26</v>
      </c>
      <c r="B39" s="274">
        <v>17</v>
      </c>
      <c r="C39" s="271" t="s">
        <v>64</v>
      </c>
      <c r="D39" s="271" t="s">
        <v>196</v>
      </c>
      <c r="E39" s="271" t="s">
        <v>40</v>
      </c>
      <c r="F39" s="275">
        <v>267.15</v>
      </c>
      <c r="G39" s="272"/>
      <c r="H39" s="272">
        <f t="shared" si="0"/>
        <v>0</v>
      </c>
      <c r="I39" s="287">
        <v>21</v>
      </c>
    </row>
    <row r="40" spans="1:9" s="6" customFormat="1" ht="24" customHeight="1">
      <c r="A40" s="273">
        <v>27</v>
      </c>
      <c r="B40" s="274">
        <v>17</v>
      </c>
      <c r="C40" s="271" t="s">
        <v>152</v>
      </c>
      <c r="D40" s="271" t="s">
        <v>153</v>
      </c>
      <c r="E40" s="271" t="s">
        <v>20</v>
      </c>
      <c r="F40" s="275">
        <v>627</v>
      </c>
      <c r="G40" s="272"/>
      <c r="H40" s="272">
        <f t="shared" si="0"/>
        <v>0</v>
      </c>
      <c r="I40" s="287">
        <v>21</v>
      </c>
    </row>
    <row r="41" spans="1:9" s="6" customFormat="1" ht="13.5" customHeight="1">
      <c r="A41" s="273">
        <v>28</v>
      </c>
      <c r="B41" s="274">
        <v>17</v>
      </c>
      <c r="C41" s="271" t="s">
        <v>154</v>
      </c>
      <c r="D41" s="271" t="s">
        <v>155</v>
      </c>
      <c r="E41" s="271" t="s">
        <v>20</v>
      </c>
      <c r="F41" s="275">
        <v>627</v>
      </c>
      <c r="G41" s="272"/>
      <c r="H41" s="272">
        <f t="shared" si="0"/>
        <v>0</v>
      </c>
      <c r="I41" s="287">
        <v>21</v>
      </c>
    </row>
    <row r="42" spans="1:9" s="6" customFormat="1" ht="13.5" customHeight="1">
      <c r="A42" s="282">
        <v>29</v>
      </c>
      <c r="B42" s="283">
        <v>17</v>
      </c>
      <c r="C42" s="284" t="s">
        <v>156</v>
      </c>
      <c r="D42" s="284" t="s">
        <v>157</v>
      </c>
      <c r="E42" s="284" t="s">
        <v>158</v>
      </c>
      <c r="F42" s="285">
        <v>25.08</v>
      </c>
      <c r="G42" s="286"/>
      <c r="H42" s="286">
        <f>F42*G42</f>
        <v>0</v>
      </c>
      <c r="I42" s="287">
        <v>21</v>
      </c>
    </row>
    <row r="43" spans="1:9" s="6" customFormat="1" ht="24" customHeight="1" thickBot="1">
      <c r="A43" s="299">
        <v>30</v>
      </c>
      <c r="B43" s="300">
        <v>17</v>
      </c>
      <c r="C43" s="301" t="s">
        <v>70</v>
      </c>
      <c r="D43" s="301" t="s">
        <v>71</v>
      </c>
      <c r="E43" s="301" t="s">
        <v>40</v>
      </c>
      <c r="F43" s="302">
        <v>90.239</v>
      </c>
      <c r="G43" s="305"/>
      <c r="H43" s="305">
        <f>F43*G43</f>
        <v>0</v>
      </c>
      <c r="I43" s="306">
        <v>21</v>
      </c>
    </row>
    <row r="44" spans="1:9" s="6" customFormat="1" ht="21" customHeight="1" thickBot="1">
      <c r="A44" s="315"/>
      <c r="B44" s="315"/>
      <c r="C44" s="316" t="s">
        <v>11</v>
      </c>
      <c r="D44" s="316" t="s">
        <v>75</v>
      </c>
      <c r="E44" s="316"/>
      <c r="F44" s="317"/>
      <c r="G44" s="318"/>
      <c r="H44" s="318">
        <f>SUM(H45:H46)</f>
        <v>0</v>
      </c>
      <c r="I44" s="319"/>
    </row>
    <row r="45" spans="1:9" s="6" customFormat="1" ht="24" customHeight="1">
      <c r="A45" s="278">
        <v>31</v>
      </c>
      <c r="B45" s="279">
        <v>17</v>
      </c>
      <c r="C45" s="280" t="s">
        <v>244</v>
      </c>
      <c r="D45" s="280" t="s">
        <v>245</v>
      </c>
      <c r="E45" s="280" t="s">
        <v>35</v>
      </c>
      <c r="F45" s="281">
        <v>417.8</v>
      </c>
      <c r="G45" s="307"/>
      <c r="H45" s="307">
        <f>F45*G45</f>
        <v>0</v>
      </c>
      <c r="I45" s="308">
        <v>21</v>
      </c>
    </row>
    <row r="46" spans="1:9" s="6" customFormat="1" ht="13.5" customHeight="1" thickBot="1">
      <c r="A46" s="299">
        <v>32</v>
      </c>
      <c r="B46" s="300">
        <v>17</v>
      </c>
      <c r="C46" s="301" t="s">
        <v>78</v>
      </c>
      <c r="D46" s="301" t="s">
        <v>79</v>
      </c>
      <c r="E46" s="301" t="s">
        <v>80</v>
      </c>
      <c r="F46" s="302">
        <v>9</v>
      </c>
      <c r="G46" s="305"/>
      <c r="H46" s="305">
        <f>F46*G46</f>
        <v>0</v>
      </c>
      <c r="I46" s="306">
        <v>21</v>
      </c>
    </row>
    <row r="47" spans="1:9" s="6" customFormat="1" ht="21" customHeight="1" thickBot="1">
      <c r="A47" s="315"/>
      <c r="B47" s="315"/>
      <c r="C47" s="316" t="s">
        <v>12</v>
      </c>
      <c r="D47" s="316" t="s">
        <v>81</v>
      </c>
      <c r="E47" s="316"/>
      <c r="F47" s="317"/>
      <c r="G47" s="318"/>
      <c r="H47" s="318">
        <f>SUM(H48:H49)</f>
        <v>0</v>
      </c>
      <c r="I47" s="319"/>
    </row>
    <row r="48" spans="1:9" s="6" customFormat="1" ht="13.5" customHeight="1">
      <c r="A48" s="278">
        <v>33</v>
      </c>
      <c r="B48" s="383">
        <v>17</v>
      </c>
      <c r="C48" s="280" t="s">
        <v>203</v>
      </c>
      <c r="D48" s="280" t="s">
        <v>283</v>
      </c>
      <c r="E48" s="280" t="s">
        <v>40</v>
      </c>
      <c r="F48" s="281">
        <v>51.384</v>
      </c>
      <c r="G48" s="307"/>
      <c r="H48" s="307">
        <f>F48*G48</f>
        <v>0</v>
      </c>
      <c r="I48" s="308">
        <v>21</v>
      </c>
    </row>
    <row r="49" spans="1:9" s="6" customFormat="1" ht="13.5" customHeight="1" thickBot="1">
      <c r="A49" s="299" t="s">
        <v>631</v>
      </c>
      <c r="B49" s="373">
        <v>17</v>
      </c>
      <c r="C49" s="301" t="s">
        <v>689</v>
      </c>
      <c r="D49" s="301" t="s">
        <v>206</v>
      </c>
      <c r="E49" s="301" t="s">
        <v>40</v>
      </c>
      <c r="F49" s="302">
        <v>0.768</v>
      </c>
      <c r="G49" s="305"/>
      <c r="H49" s="305">
        <f>F49*G49</f>
        <v>0</v>
      </c>
      <c r="I49" s="306">
        <v>21</v>
      </c>
    </row>
    <row r="50" spans="1:9" s="6" customFormat="1" ht="21" customHeight="1" thickBot="1">
      <c r="A50" s="315"/>
      <c r="B50" s="315"/>
      <c r="C50" s="316" t="s">
        <v>14</v>
      </c>
      <c r="D50" s="316" t="s">
        <v>96</v>
      </c>
      <c r="E50" s="316"/>
      <c r="F50" s="317"/>
      <c r="G50" s="318"/>
      <c r="H50" s="318">
        <f>SUM(H51:H59)</f>
        <v>0</v>
      </c>
      <c r="I50" s="319"/>
    </row>
    <row r="51" spans="1:9" s="6" customFormat="1" ht="24" customHeight="1">
      <c r="A51" s="278">
        <v>34</v>
      </c>
      <c r="B51" s="279">
        <v>17</v>
      </c>
      <c r="C51" s="280" t="s">
        <v>323</v>
      </c>
      <c r="D51" s="280" t="s">
        <v>324</v>
      </c>
      <c r="E51" s="280" t="s">
        <v>35</v>
      </c>
      <c r="F51" s="281">
        <v>417.8</v>
      </c>
      <c r="G51" s="307"/>
      <c r="H51" s="307">
        <f aca="true" t="shared" si="1" ref="H51:H59">F51*G51</f>
        <v>0</v>
      </c>
      <c r="I51" s="308">
        <v>21</v>
      </c>
    </row>
    <row r="52" spans="1:9" s="6" customFormat="1" ht="24" customHeight="1">
      <c r="A52" s="282">
        <v>35</v>
      </c>
      <c r="B52" s="283">
        <v>17</v>
      </c>
      <c r="C52" s="284" t="s">
        <v>325</v>
      </c>
      <c r="D52" s="284" t="s">
        <v>326</v>
      </c>
      <c r="E52" s="284" t="s">
        <v>35</v>
      </c>
      <c r="F52" s="285">
        <v>417.8</v>
      </c>
      <c r="G52" s="286"/>
      <c r="H52" s="286">
        <f t="shared" si="1"/>
        <v>0</v>
      </c>
      <c r="I52" s="287">
        <v>21</v>
      </c>
    </row>
    <row r="53" spans="1:9" s="6" customFormat="1" ht="24" customHeight="1">
      <c r="A53" s="273">
        <v>36</v>
      </c>
      <c r="B53" s="274">
        <v>17</v>
      </c>
      <c r="C53" s="271" t="s">
        <v>327</v>
      </c>
      <c r="D53" s="271" t="s">
        <v>328</v>
      </c>
      <c r="E53" s="271" t="s">
        <v>80</v>
      </c>
      <c r="F53" s="275">
        <v>11</v>
      </c>
      <c r="G53" s="272"/>
      <c r="H53" s="272">
        <f t="shared" si="1"/>
        <v>0</v>
      </c>
      <c r="I53" s="287">
        <v>21</v>
      </c>
    </row>
    <row r="54" spans="1:9" s="6" customFormat="1" ht="24" customHeight="1">
      <c r="A54" s="273">
        <v>37</v>
      </c>
      <c r="B54" s="274">
        <v>17</v>
      </c>
      <c r="C54" s="271" t="s">
        <v>329</v>
      </c>
      <c r="D54" s="271" t="s">
        <v>330</v>
      </c>
      <c r="E54" s="271" t="s">
        <v>80</v>
      </c>
      <c r="F54" s="275">
        <v>4</v>
      </c>
      <c r="G54" s="272"/>
      <c r="H54" s="272">
        <f t="shared" si="1"/>
        <v>0</v>
      </c>
      <c r="I54" s="287" t="s">
        <v>378</v>
      </c>
    </row>
    <row r="55" spans="1:9" s="6" customFormat="1" ht="24" customHeight="1">
      <c r="A55" s="273">
        <v>38</v>
      </c>
      <c r="B55" s="274">
        <v>17</v>
      </c>
      <c r="C55" s="271" t="s">
        <v>109</v>
      </c>
      <c r="D55" s="271" t="s">
        <v>110</v>
      </c>
      <c r="E55" s="271" t="s">
        <v>80</v>
      </c>
      <c r="F55" s="275">
        <v>3</v>
      </c>
      <c r="G55" s="272"/>
      <c r="H55" s="272">
        <f t="shared" si="1"/>
        <v>0</v>
      </c>
      <c r="I55" s="287">
        <v>21</v>
      </c>
    </row>
    <row r="56" spans="1:9" s="6" customFormat="1" ht="24" customHeight="1">
      <c r="A56" s="282">
        <v>39</v>
      </c>
      <c r="B56" s="283">
        <v>17</v>
      </c>
      <c r="C56" s="284" t="s">
        <v>252</v>
      </c>
      <c r="D56" s="284" t="s">
        <v>253</v>
      </c>
      <c r="E56" s="284" t="s">
        <v>80</v>
      </c>
      <c r="F56" s="285">
        <v>3</v>
      </c>
      <c r="G56" s="286"/>
      <c r="H56" s="286">
        <f t="shared" si="1"/>
        <v>0</v>
      </c>
      <c r="I56" s="287">
        <v>21</v>
      </c>
    </row>
    <row r="57" spans="1:9" s="6" customFormat="1" ht="34.5" customHeight="1">
      <c r="A57" s="273">
        <v>40</v>
      </c>
      <c r="B57" s="274">
        <v>17</v>
      </c>
      <c r="C57" s="271" t="s">
        <v>114</v>
      </c>
      <c r="D57" s="271" t="s">
        <v>115</v>
      </c>
      <c r="E57" s="271" t="s">
        <v>254</v>
      </c>
      <c r="F57" s="275">
        <v>3</v>
      </c>
      <c r="G57" s="272"/>
      <c r="H57" s="272">
        <f t="shared" si="1"/>
        <v>0</v>
      </c>
      <c r="I57" s="287">
        <v>21</v>
      </c>
    </row>
    <row r="58" spans="1:9" s="6" customFormat="1" ht="24" customHeight="1">
      <c r="A58" s="273">
        <v>41</v>
      </c>
      <c r="B58" s="274">
        <v>17</v>
      </c>
      <c r="C58" s="271" t="s">
        <v>176</v>
      </c>
      <c r="D58" s="271" t="s">
        <v>177</v>
      </c>
      <c r="E58" s="271" t="s">
        <v>116</v>
      </c>
      <c r="F58" s="275">
        <v>3</v>
      </c>
      <c r="G58" s="272"/>
      <c r="H58" s="272">
        <f t="shared" si="1"/>
        <v>0</v>
      </c>
      <c r="I58" s="287">
        <v>21</v>
      </c>
    </row>
    <row r="59" spans="1:9" s="6" customFormat="1" ht="13.5" customHeight="1" thickBot="1">
      <c r="A59" s="299">
        <v>42</v>
      </c>
      <c r="B59" s="300">
        <v>17</v>
      </c>
      <c r="C59" s="301" t="s">
        <v>121</v>
      </c>
      <c r="D59" s="301" t="s">
        <v>122</v>
      </c>
      <c r="E59" s="301" t="s">
        <v>35</v>
      </c>
      <c r="F59" s="302">
        <v>417.8</v>
      </c>
      <c r="G59" s="305"/>
      <c r="H59" s="305">
        <f t="shared" si="1"/>
        <v>0</v>
      </c>
      <c r="I59" s="306">
        <v>21</v>
      </c>
    </row>
    <row r="60" spans="1:9" s="6" customFormat="1" ht="21" customHeight="1" thickBot="1">
      <c r="A60" s="315"/>
      <c r="B60" s="315"/>
      <c r="C60" s="316" t="s">
        <v>131</v>
      </c>
      <c r="D60" s="316" t="s">
        <v>132</v>
      </c>
      <c r="E60" s="316"/>
      <c r="F60" s="317"/>
      <c r="G60" s="318"/>
      <c r="H60" s="318">
        <f>SUM(H61)</f>
        <v>0</v>
      </c>
      <c r="I60" s="319"/>
    </row>
    <row r="61" spans="1:9" s="6" customFormat="1" ht="13.5" customHeight="1" thickBot="1">
      <c r="A61" s="336">
        <v>43</v>
      </c>
      <c r="B61" s="337">
        <v>17</v>
      </c>
      <c r="C61" s="338" t="s">
        <v>257</v>
      </c>
      <c r="D61" s="338" t="s">
        <v>258</v>
      </c>
      <c r="E61" s="338" t="s">
        <v>63</v>
      </c>
      <c r="F61" s="339">
        <v>206.677</v>
      </c>
      <c r="G61" s="340"/>
      <c r="H61" s="340">
        <f>F61*G61</f>
        <v>0</v>
      </c>
      <c r="I61" s="341">
        <v>21</v>
      </c>
    </row>
    <row r="62" spans="1:9" s="6" customFormat="1" ht="21" customHeight="1">
      <c r="A62" s="315"/>
      <c r="B62" s="315"/>
      <c r="C62" s="316" t="s">
        <v>135</v>
      </c>
      <c r="D62" s="316" t="s">
        <v>136</v>
      </c>
      <c r="E62" s="316"/>
      <c r="F62" s="317"/>
      <c r="G62" s="318"/>
      <c r="H62" s="318">
        <f>H63</f>
        <v>0</v>
      </c>
      <c r="I62" s="319"/>
    </row>
    <row r="63" spans="1:9" s="6" customFormat="1" ht="21" customHeight="1" thickBot="1">
      <c r="A63" s="315"/>
      <c r="B63" s="315"/>
      <c r="C63" s="316" t="s">
        <v>137</v>
      </c>
      <c r="D63" s="316" t="s">
        <v>138</v>
      </c>
      <c r="E63" s="316"/>
      <c r="F63" s="317"/>
      <c r="G63" s="318"/>
      <c r="H63" s="318">
        <f>SUM(H64:H65)</f>
        <v>0</v>
      </c>
      <c r="I63" s="319"/>
    </row>
    <row r="64" spans="1:9" s="6" customFormat="1" ht="13.5" customHeight="1">
      <c r="A64" s="278">
        <v>44</v>
      </c>
      <c r="B64" s="279">
        <v>17</v>
      </c>
      <c r="C64" s="280" t="s">
        <v>139</v>
      </c>
      <c r="D64" s="280" t="s">
        <v>140</v>
      </c>
      <c r="E64" s="280" t="s">
        <v>74</v>
      </c>
      <c r="F64" s="281">
        <v>7</v>
      </c>
      <c r="G64" s="307"/>
      <c r="H64" s="307">
        <f>F64*G64</f>
        <v>0</v>
      </c>
      <c r="I64" s="308">
        <v>21</v>
      </c>
    </row>
    <row r="65" spans="1:9" s="6" customFormat="1" ht="13.5" customHeight="1" thickBot="1">
      <c r="A65" s="299">
        <v>45</v>
      </c>
      <c r="B65" s="300">
        <v>17</v>
      </c>
      <c r="C65" s="301" t="s">
        <v>141</v>
      </c>
      <c r="D65" s="301" t="s">
        <v>142</v>
      </c>
      <c r="E65" s="301" t="s">
        <v>35</v>
      </c>
      <c r="F65" s="302">
        <v>417.8</v>
      </c>
      <c r="G65" s="305"/>
      <c r="H65" s="305">
        <f>F65*G65</f>
        <v>0</v>
      </c>
      <c r="I65" s="306">
        <v>21</v>
      </c>
    </row>
    <row r="66" spans="1:9" s="6" customFormat="1" ht="21" customHeight="1">
      <c r="A66" s="342"/>
      <c r="B66" s="342"/>
      <c r="C66" s="343"/>
      <c r="D66" s="343" t="s">
        <v>143</v>
      </c>
      <c r="E66" s="343"/>
      <c r="F66" s="344"/>
      <c r="G66" s="345"/>
      <c r="H66" s="345">
        <f>H12+H62</f>
        <v>0</v>
      </c>
      <c r="I66" s="319"/>
    </row>
    <row r="67" spans="1:9" ht="12" customHeight="1">
      <c r="A67" s="346"/>
      <c r="B67" s="346"/>
      <c r="C67" s="347"/>
      <c r="D67" s="347"/>
      <c r="E67" s="347"/>
      <c r="F67" s="348"/>
      <c r="G67" s="349"/>
      <c r="H67" s="349"/>
      <c r="I67" s="350"/>
    </row>
    <row r="68" spans="1:9" ht="12" customHeight="1">
      <c r="A68" s="346"/>
      <c r="B68" s="346"/>
      <c r="C68" s="347"/>
      <c r="D68" s="347"/>
      <c r="E68" s="347"/>
      <c r="F68" s="348"/>
      <c r="G68" s="349"/>
      <c r="H68" s="349"/>
      <c r="I68" s="350"/>
    </row>
    <row r="69" spans="1:9" ht="12" customHeight="1">
      <c r="A69" s="346"/>
      <c r="B69" s="346"/>
      <c r="C69" s="347"/>
      <c r="D69" s="347"/>
      <c r="E69" s="347"/>
      <c r="F69" s="348"/>
      <c r="G69" s="349"/>
      <c r="H69" s="349"/>
      <c r="I69" s="350"/>
    </row>
    <row r="70" spans="1:9" ht="12" customHeight="1">
      <c r="A70" s="346"/>
      <c r="B70" s="346"/>
      <c r="C70" s="347"/>
      <c r="D70" s="347"/>
      <c r="E70" s="347"/>
      <c r="F70" s="348"/>
      <c r="G70" s="349"/>
      <c r="H70" s="349"/>
      <c r="I70" s="350"/>
    </row>
    <row r="71" spans="1:9" ht="12" customHeight="1">
      <c r="A71" s="346"/>
      <c r="B71" s="346"/>
      <c r="C71" s="347"/>
      <c r="D71" s="347"/>
      <c r="E71" s="347"/>
      <c r="F71" s="348"/>
      <c r="G71" s="349"/>
      <c r="H71" s="349"/>
      <c r="I71" s="350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  <row r="80" ht="12" customHeight="1">
      <c r="I80" s="28"/>
    </row>
    <row r="81" ht="12" customHeight="1">
      <c r="I81" s="28"/>
    </row>
    <row r="82" ht="12" customHeight="1">
      <c r="I82" s="28"/>
    </row>
    <row r="83" ht="12" customHeight="1">
      <c r="I83" s="28"/>
    </row>
    <row r="84" ht="12" customHeight="1">
      <c r="I84" s="28"/>
    </row>
    <row r="85" ht="12" customHeight="1">
      <c r="I85" s="28"/>
    </row>
    <row r="86" ht="12" customHeight="1">
      <c r="I86" s="28"/>
    </row>
    <row r="87" ht="12" customHeight="1">
      <c r="I87" s="28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6"/>
    </row>
    <row r="97" ht="12" customHeight="1">
      <c r="I97" s="26"/>
    </row>
    <row r="98" ht="12" customHeight="1">
      <c r="I98" s="26"/>
    </row>
    <row r="99" ht="12" customHeight="1">
      <c r="I99" s="26"/>
    </row>
    <row r="100" ht="12" customHeight="1">
      <c r="I100" s="26"/>
    </row>
    <row r="101" ht="12" customHeight="1">
      <c r="I101" s="26"/>
    </row>
    <row r="102" ht="12" customHeight="1">
      <c r="I102" s="26"/>
    </row>
    <row r="103" ht="12" customHeight="1">
      <c r="I103" s="26"/>
    </row>
    <row r="104" ht="12" customHeight="1">
      <c r="I104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r.3</oddFooter>
  </headerFooter>
  <rowBreaks count="1" manualBreakCount="1">
    <brk id="43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showGridLines="0" view="pageBreakPreview" zoomScaleSheetLayoutView="100" zoomScalePageLayoutView="0" workbookViewId="0" topLeftCell="A31">
      <selection activeCell="H13" sqref="H13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604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331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605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609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H13+H38+H40+H48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SUM(H14:H37)</f>
        <v>0</v>
      </c>
    </row>
    <row r="14" spans="1:11" s="6" customFormat="1" ht="24" customHeight="1">
      <c r="A14" s="278">
        <v>1</v>
      </c>
      <c r="B14" s="279">
        <v>18</v>
      </c>
      <c r="C14" s="280" t="s">
        <v>308</v>
      </c>
      <c r="D14" s="280" t="s">
        <v>613</v>
      </c>
      <c r="E14" s="280"/>
      <c r="F14" s="281"/>
      <c r="G14" s="307"/>
      <c r="H14" s="307">
        <f>F14*G14</f>
        <v>0</v>
      </c>
      <c r="I14" s="308">
        <v>21</v>
      </c>
      <c r="J14" s="309"/>
      <c r="K14" s="309"/>
    </row>
    <row r="15" spans="1:11" s="6" customFormat="1" ht="13.5" customHeight="1">
      <c r="A15" s="273">
        <v>2</v>
      </c>
      <c r="B15" s="274">
        <v>18</v>
      </c>
      <c r="C15" s="271" t="s">
        <v>310</v>
      </c>
      <c r="D15" s="271" t="s">
        <v>613</v>
      </c>
      <c r="E15" s="271"/>
      <c r="F15" s="275"/>
      <c r="G15" s="272"/>
      <c r="H15" s="272">
        <f aca="true" t="shared" si="0" ref="H15:H35">F15*G15</f>
        <v>0</v>
      </c>
      <c r="I15" s="287">
        <v>21</v>
      </c>
      <c r="J15" s="309"/>
      <c r="K15" s="309"/>
    </row>
    <row r="16" spans="1:11" s="6" customFormat="1" ht="13.5" customHeight="1">
      <c r="A16" s="273">
        <v>3</v>
      </c>
      <c r="B16" s="274">
        <v>18</v>
      </c>
      <c r="C16" s="271" t="s">
        <v>312</v>
      </c>
      <c r="D16" s="271" t="s">
        <v>613</v>
      </c>
      <c r="E16" s="271"/>
      <c r="F16" s="275"/>
      <c r="G16" s="272"/>
      <c r="H16" s="272">
        <f t="shared" si="0"/>
        <v>0</v>
      </c>
      <c r="I16" s="287">
        <v>21</v>
      </c>
      <c r="J16" s="309"/>
      <c r="K16" s="309"/>
    </row>
    <row r="17" spans="1:11" s="6" customFormat="1" ht="13.5" customHeight="1">
      <c r="A17" s="273">
        <v>4</v>
      </c>
      <c r="B17" s="274">
        <v>18</v>
      </c>
      <c r="C17" s="271" t="s">
        <v>148</v>
      </c>
      <c r="D17" s="271" t="s">
        <v>184</v>
      </c>
      <c r="E17" s="271" t="s">
        <v>40</v>
      </c>
      <c r="F17" s="275">
        <v>8.352</v>
      </c>
      <c r="G17" s="272"/>
      <c r="H17" s="272">
        <f t="shared" si="0"/>
        <v>0</v>
      </c>
      <c r="I17" s="287">
        <v>21</v>
      </c>
      <c r="J17" s="309"/>
      <c r="K17" s="309"/>
    </row>
    <row r="18" spans="1:11" s="6" customFormat="1" ht="24" customHeight="1">
      <c r="A18" s="273">
        <v>5</v>
      </c>
      <c r="B18" s="274">
        <v>18</v>
      </c>
      <c r="C18" s="271" t="s">
        <v>45</v>
      </c>
      <c r="D18" s="271" t="s">
        <v>46</v>
      </c>
      <c r="E18" s="271" t="s">
        <v>40</v>
      </c>
      <c r="F18" s="275">
        <v>55.68</v>
      </c>
      <c r="G18" s="272"/>
      <c r="H18" s="272">
        <f t="shared" si="0"/>
        <v>0</v>
      </c>
      <c r="I18" s="287">
        <v>21</v>
      </c>
      <c r="J18" s="309"/>
      <c r="K18" s="309"/>
    </row>
    <row r="19" spans="1:11" s="6" customFormat="1" ht="13.5" customHeight="1">
      <c r="A19" s="273">
        <v>6</v>
      </c>
      <c r="B19" s="274">
        <v>18</v>
      </c>
      <c r="C19" s="271" t="s">
        <v>47</v>
      </c>
      <c r="D19" s="271" t="s">
        <v>185</v>
      </c>
      <c r="E19" s="271" t="s">
        <v>40</v>
      </c>
      <c r="F19" s="275">
        <v>27.84</v>
      </c>
      <c r="G19" s="272"/>
      <c r="H19" s="272">
        <f t="shared" si="0"/>
        <v>0</v>
      </c>
      <c r="I19" s="287">
        <v>21</v>
      </c>
      <c r="J19" s="309"/>
      <c r="K19" s="309"/>
    </row>
    <row r="20" spans="1:11" s="6" customFormat="1" ht="13.5" customHeight="1">
      <c r="A20" s="273">
        <v>7</v>
      </c>
      <c r="B20" s="274">
        <v>18</v>
      </c>
      <c r="C20" s="271" t="s">
        <v>186</v>
      </c>
      <c r="D20" s="271" t="s">
        <v>187</v>
      </c>
      <c r="E20" s="271" t="s">
        <v>20</v>
      </c>
      <c r="F20" s="275">
        <v>125.28</v>
      </c>
      <c r="G20" s="272"/>
      <c r="H20" s="272">
        <f t="shared" si="0"/>
        <v>0</v>
      </c>
      <c r="I20" s="287">
        <v>21</v>
      </c>
      <c r="J20" s="309"/>
      <c r="K20" s="309"/>
    </row>
    <row r="21" spans="1:11" s="6" customFormat="1" ht="13.5" customHeight="1">
      <c r="A21" s="273">
        <v>8</v>
      </c>
      <c r="B21" s="274">
        <v>18</v>
      </c>
      <c r="C21" s="271" t="s">
        <v>188</v>
      </c>
      <c r="D21" s="271" t="s">
        <v>189</v>
      </c>
      <c r="E21" s="271" t="s">
        <v>20</v>
      </c>
      <c r="F21" s="275">
        <v>125.28</v>
      </c>
      <c r="G21" s="272"/>
      <c r="H21" s="272">
        <f t="shared" si="0"/>
        <v>0</v>
      </c>
      <c r="I21" s="287">
        <v>21</v>
      </c>
      <c r="J21" s="309"/>
      <c r="K21" s="309"/>
    </row>
    <row r="22" spans="1:11" s="6" customFormat="1" ht="13.5" customHeight="1">
      <c r="A22" s="273">
        <v>9</v>
      </c>
      <c r="B22" s="274">
        <v>18</v>
      </c>
      <c r="C22" s="271" t="s">
        <v>53</v>
      </c>
      <c r="D22" s="271" t="s">
        <v>190</v>
      </c>
      <c r="E22" s="271" t="s">
        <v>40</v>
      </c>
      <c r="F22" s="275">
        <v>62.88</v>
      </c>
      <c r="G22" s="272"/>
      <c r="H22" s="272">
        <f t="shared" si="0"/>
        <v>0</v>
      </c>
      <c r="I22" s="287">
        <v>21</v>
      </c>
      <c r="J22" s="309"/>
      <c r="K22" s="309"/>
    </row>
    <row r="23" spans="1:11" s="6" customFormat="1" ht="24" customHeight="1">
      <c r="A23" s="273">
        <v>10</v>
      </c>
      <c r="B23" s="274">
        <v>18</v>
      </c>
      <c r="C23" s="271" t="s">
        <v>315</v>
      </c>
      <c r="D23" s="271" t="s">
        <v>613</v>
      </c>
      <c r="E23" s="271"/>
      <c r="F23" s="275"/>
      <c r="G23" s="272"/>
      <c r="H23" s="272">
        <f t="shared" si="0"/>
        <v>0</v>
      </c>
      <c r="I23" s="287">
        <v>21</v>
      </c>
      <c r="J23" s="309"/>
      <c r="K23" s="309"/>
    </row>
    <row r="24" spans="1:11" s="6" customFormat="1" ht="13.5" customHeight="1">
      <c r="A24" s="273">
        <v>11</v>
      </c>
      <c r="B24" s="274">
        <v>18</v>
      </c>
      <c r="C24" s="271" t="s">
        <v>317</v>
      </c>
      <c r="D24" s="271" t="s">
        <v>613</v>
      </c>
      <c r="E24" s="271"/>
      <c r="F24" s="275"/>
      <c r="G24" s="272"/>
      <c r="H24" s="272">
        <f t="shared" si="0"/>
        <v>0</v>
      </c>
      <c r="I24" s="287">
        <v>21</v>
      </c>
      <c r="J24" s="309"/>
      <c r="K24" s="309"/>
    </row>
    <row r="25" spans="1:11" s="6" customFormat="1" ht="24" customHeight="1">
      <c r="A25" s="273">
        <v>12</v>
      </c>
      <c r="B25" s="274">
        <v>18</v>
      </c>
      <c r="C25" s="271" t="s">
        <v>319</v>
      </c>
      <c r="D25" s="271" t="s">
        <v>613</v>
      </c>
      <c r="E25" s="271"/>
      <c r="F25" s="275"/>
      <c r="G25" s="272"/>
      <c r="H25" s="272">
        <f t="shared" si="0"/>
        <v>0</v>
      </c>
      <c r="I25" s="287">
        <v>21</v>
      </c>
      <c r="J25" s="309"/>
      <c r="K25" s="309"/>
    </row>
    <row r="26" spans="1:11" s="6" customFormat="1" ht="13.5" customHeight="1">
      <c r="A26" s="273">
        <v>13</v>
      </c>
      <c r="B26" s="274">
        <v>18</v>
      </c>
      <c r="C26" s="271" t="s">
        <v>321</v>
      </c>
      <c r="D26" s="271" t="s">
        <v>613</v>
      </c>
      <c r="E26" s="271"/>
      <c r="F26" s="275"/>
      <c r="G26" s="272"/>
      <c r="H26" s="272">
        <f t="shared" si="0"/>
        <v>0</v>
      </c>
      <c r="I26" s="287">
        <v>21</v>
      </c>
      <c r="J26" s="309"/>
      <c r="K26" s="309"/>
    </row>
    <row r="27" spans="1:11" s="6" customFormat="1" ht="13.5" customHeight="1">
      <c r="A27" s="273">
        <v>14</v>
      </c>
      <c r="B27" s="274">
        <v>18</v>
      </c>
      <c r="C27" s="271" t="s">
        <v>191</v>
      </c>
      <c r="D27" s="271" t="s">
        <v>192</v>
      </c>
      <c r="E27" s="271" t="s">
        <v>40</v>
      </c>
      <c r="F27" s="275">
        <v>104.4</v>
      </c>
      <c r="G27" s="272"/>
      <c r="H27" s="272">
        <f t="shared" si="0"/>
        <v>0</v>
      </c>
      <c r="I27" s="287">
        <v>21</v>
      </c>
      <c r="J27" s="309"/>
      <c r="K27" s="309"/>
    </row>
    <row r="28" spans="1:11" s="6" customFormat="1" ht="24" customHeight="1">
      <c r="A28" s="273">
        <v>15</v>
      </c>
      <c r="B28" s="274">
        <v>18</v>
      </c>
      <c r="C28" s="271" t="s">
        <v>55</v>
      </c>
      <c r="D28" s="271" t="s">
        <v>56</v>
      </c>
      <c r="E28" s="271" t="s">
        <v>40</v>
      </c>
      <c r="F28" s="275">
        <v>3.93</v>
      </c>
      <c r="G28" s="272"/>
      <c r="H28" s="272">
        <f t="shared" si="0"/>
        <v>0</v>
      </c>
      <c r="I28" s="287">
        <v>21</v>
      </c>
      <c r="J28" s="309"/>
      <c r="K28" s="309"/>
    </row>
    <row r="29" spans="1:11" s="6" customFormat="1" ht="13.5" customHeight="1">
      <c r="A29" s="273">
        <v>16</v>
      </c>
      <c r="B29" s="274">
        <v>18</v>
      </c>
      <c r="C29" s="271" t="s">
        <v>193</v>
      </c>
      <c r="D29" s="271" t="s">
        <v>194</v>
      </c>
      <c r="E29" s="271" t="s">
        <v>40</v>
      </c>
      <c r="F29" s="275">
        <v>52.2</v>
      </c>
      <c r="G29" s="272"/>
      <c r="H29" s="272">
        <f t="shared" si="0"/>
        <v>0</v>
      </c>
      <c r="I29" s="287">
        <v>21</v>
      </c>
      <c r="J29" s="309"/>
      <c r="K29" s="309"/>
    </row>
    <row r="30" spans="1:11" s="6" customFormat="1" ht="13.5" customHeight="1">
      <c r="A30" s="273">
        <v>17</v>
      </c>
      <c r="B30" s="274">
        <v>18</v>
      </c>
      <c r="C30" s="271" t="s">
        <v>57</v>
      </c>
      <c r="D30" s="271" t="s">
        <v>58</v>
      </c>
      <c r="E30" s="271" t="s">
        <v>40</v>
      </c>
      <c r="F30" s="275">
        <v>3.93</v>
      </c>
      <c r="G30" s="272"/>
      <c r="H30" s="272">
        <f t="shared" si="0"/>
        <v>0</v>
      </c>
      <c r="I30" s="287">
        <v>21</v>
      </c>
      <c r="J30" s="309"/>
      <c r="K30" s="309"/>
    </row>
    <row r="31" spans="1:11" s="6" customFormat="1" ht="13.5" customHeight="1">
      <c r="A31" s="273">
        <v>18</v>
      </c>
      <c r="B31" s="274">
        <v>18</v>
      </c>
      <c r="C31" s="271" t="s">
        <v>59</v>
      </c>
      <c r="D31" s="271" t="s">
        <v>195</v>
      </c>
      <c r="E31" s="271" t="s">
        <v>40</v>
      </c>
      <c r="F31" s="275">
        <v>36.54</v>
      </c>
      <c r="G31" s="272"/>
      <c r="H31" s="272">
        <f t="shared" si="0"/>
        <v>0</v>
      </c>
      <c r="I31" s="287">
        <v>21</v>
      </c>
      <c r="J31" s="309"/>
      <c r="K31" s="309"/>
    </row>
    <row r="32" spans="1:11" s="6" customFormat="1" ht="13.5" customHeight="1">
      <c r="A32" s="273">
        <v>19</v>
      </c>
      <c r="B32" s="274">
        <v>18</v>
      </c>
      <c r="C32" s="271" t="s">
        <v>64</v>
      </c>
      <c r="D32" s="271" t="s">
        <v>196</v>
      </c>
      <c r="E32" s="271" t="s">
        <v>40</v>
      </c>
      <c r="F32" s="275">
        <v>15.66</v>
      </c>
      <c r="G32" s="272"/>
      <c r="H32" s="272">
        <f t="shared" si="0"/>
        <v>0</v>
      </c>
      <c r="I32" s="287">
        <v>21</v>
      </c>
      <c r="J32" s="309"/>
      <c r="K32" s="309"/>
    </row>
    <row r="33" spans="1:11" s="6" customFormat="1" ht="24" customHeight="1">
      <c r="A33" s="273">
        <v>20</v>
      </c>
      <c r="B33" s="274">
        <v>18</v>
      </c>
      <c r="C33" s="271" t="s">
        <v>197</v>
      </c>
      <c r="D33" s="271" t="s">
        <v>198</v>
      </c>
      <c r="E33" s="271" t="s">
        <v>40</v>
      </c>
      <c r="F33" s="275">
        <v>15.66</v>
      </c>
      <c r="G33" s="272"/>
      <c r="H33" s="272">
        <f t="shared" si="0"/>
        <v>0</v>
      </c>
      <c r="I33" s="287">
        <v>21</v>
      </c>
      <c r="J33" s="309"/>
      <c r="K33" s="309"/>
    </row>
    <row r="34" spans="1:11" s="6" customFormat="1" ht="13.5" customHeight="1">
      <c r="A34" s="273">
        <v>21</v>
      </c>
      <c r="B34" s="274">
        <v>18</v>
      </c>
      <c r="C34" s="271" t="s">
        <v>152</v>
      </c>
      <c r="D34" s="271" t="s">
        <v>199</v>
      </c>
      <c r="E34" s="271" t="s">
        <v>20</v>
      </c>
      <c r="F34" s="275">
        <v>52.2</v>
      </c>
      <c r="G34" s="272"/>
      <c r="H34" s="272">
        <f t="shared" si="0"/>
        <v>0</v>
      </c>
      <c r="I34" s="287">
        <v>21</v>
      </c>
      <c r="J34" s="309"/>
      <c r="K34" s="309"/>
    </row>
    <row r="35" spans="1:11" s="6" customFormat="1" ht="13.5" customHeight="1">
      <c r="A35" s="273">
        <v>22</v>
      </c>
      <c r="B35" s="274">
        <v>18</v>
      </c>
      <c r="C35" s="271" t="s">
        <v>154</v>
      </c>
      <c r="D35" s="271" t="s">
        <v>155</v>
      </c>
      <c r="E35" s="271" t="s">
        <v>20</v>
      </c>
      <c r="F35" s="275">
        <v>52.2</v>
      </c>
      <c r="G35" s="272"/>
      <c r="H35" s="272">
        <f t="shared" si="0"/>
        <v>0</v>
      </c>
      <c r="I35" s="287">
        <v>21</v>
      </c>
      <c r="J35" s="309"/>
      <c r="K35" s="309"/>
    </row>
    <row r="36" spans="1:11" s="6" customFormat="1" ht="13.5" customHeight="1">
      <c r="A36" s="282">
        <v>23</v>
      </c>
      <c r="B36" s="283">
        <v>18</v>
      </c>
      <c r="C36" s="284" t="s">
        <v>200</v>
      </c>
      <c r="D36" s="284" t="s">
        <v>201</v>
      </c>
      <c r="E36" s="284" t="s">
        <v>158</v>
      </c>
      <c r="F36" s="285">
        <v>2.13</v>
      </c>
      <c r="G36" s="286"/>
      <c r="H36" s="286">
        <f>F36*G36</f>
        <v>0</v>
      </c>
      <c r="I36" s="287">
        <v>21</v>
      </c>
      <c r="J36" s="309"/>
      <c r="K36" s="309"/>
    </row>
    <row r="37" spans="1:11" s="6" customFormat="1" ht="24" customHeight="1" thickBot="1">
      <c r="A37" s="299">
        <v>24</v>
      </c>
      <c r="B37" s="300">
        <v>18</v>
      </c>
      <c r="C37" s="301" t="s">
        <v>70</v>
      </c>
      <c r="D37" s="301" t="s">
        <v>71</v>
      </c>
      <c r="E37" s="301" t="s">
        <v>40</v>
      </c>
      <c r="F37" s="302">
        <v>3.93</v>
      </c>
      <c r="G37" s="305"/>
      <c r="H37" s="305">
        <f>F37*G37</f>
        <v>0</v>
      </c>
      <c r="I37" s="306">
        <v>21</v>
      </c>
      <c r="J37" s="309"/>
      <c r="K37" s="309"/>
    </row>
    <row r="38" spans="1:11" s="6" customFormat="1" ht="21" customHeight="1" thickBot="1">
      <c r="A38" s="315"/>
      <c r="B38" s="315"/>
      <c r="C38" s="316" t="s">
        <v>12</v>
      </c>
      <c r="D38" s="316" t="s">
        <v>81</v>
      </c>
      <c r="E38" s="316"/>
      <c r="F38" s="317"/>
      <c r="G38" s="318"/>
      <c r="H38" s="318">
        <f>SUM(H39)</f>
        <v>0</v>
      </c>
      <c r="I38" s="319"/>
      <c r="J38" s="309"/>
      <c r="K38" s="309"/>
    </row>
    <row r="39" spans="1:11" s="6" customFormat="1" ht="13.5" customHeight="1" thickBot="1">
      <c r="A39" s="336">
        <v>25</v>
      </c>
      <c r="B39" s="337">
        <v>18</v>
      </c>
      <c r="C39" s="338" t="s">
        <v>203</v>
      </c>
      <c r="D39" s="338" t="s">
        <v>204</v>
      </c>
      <c r="E39" s="338" t="s">
        <v>40</v>
      </c>
      <c r="F39" s="339">
        <v>3.48</v>
      </c>
      <c r="G39" s="340"/>
      <c r="H39" s="340">
        <f>F39*G39</f>
        <v>0</v>
      </c>
      <c r="I39" s="341">
        <v>21</v>
      </c>
      <c r="J39" s="309"/>
      <c r="K39" s="309"/>
    </row>
    <row r="40" spans="1:11" s="6" customFormat="1" ht="21" customHeight="1" thickBot="1">
      <c r="A40" s="315"/>
      <c r="B40" s="315"/>
      <c r="C40" s="316" t="s">
        <v>14</v>
      </c>
      <c r="D40" s="316" t="s">
        <v>96</v>
      </c>
      <c r="E40" s="316"/>
      <c r="F40" s="317"/>
      <c r="G40" s="318"/>
      <c r="H40" s="318">
        <f>SUM(H41:H47)</f>
        <v>0</v>
      </c>
      <c r="I40" s="319"/>
      <c r="J40" s="309"/>
      <c r="K40" s="309"/>
    </row>
    <row r="41" spans="1:11" s="6" customFormat="1" ht="13.5" customHeight="1">
      <c r="A41" s="278">
        <v>26</v>
      </c>
      <c r="B41" s="279">
        <v>18</v>
      </c>
      <c r="C41" s="280" t="s">
        <v>213</v>
      </c>
      <c r="D41" s="280" t="s">
        <v>214</v>
      </c>
      <c r="E41" s="280" t="s">
        <v>80</v>
      </c>
      <c r="F41" s="281">
        <v>17</v>
      </c>
      <c r="G41" s="307"/>
      <c r="H41" s="307">
        <f aca="true" t="shared" si="1" ref="H41:H47">F41*G41</f>
        <v>0</v>
      </c>
      <c r="I41" s="308">
        <v>21</v>
      </c>
      <c r="J41" s="309"/>
      <c r="K41" s="309"/>
    </row>
    <row r="42" spans="1:11" s="6" customFormat="1" ht="24" customHeight="1">
      <c r="A42" s="273">
        <v>27</v>
      </c>
      <c r="B42" s="274">
        <v>18</v>
      </c>
      <c r="C42" s="271" t="s">
        <v>332</v>
      </c>
      <c r="D42" s="271" t="s">
        <v>333</v>
      </c>
      <c r="E42" s="271" t="s">
        <v>35</v>
      </c>
      <c r="F42" s="275">
        <v>34.8</v>
      </c>
      <c r="G42" s="272"/>
      <c r="H42" s="272">
        <f t="shared" si="1"/>
        <v>0</v>
      </c>
      <c r="I42" s="287">
        <v>21</v>
      </c>
      <c r="J42" s="309"/>
      <c r="K42" s="309"/>
    </row>
    <row r="43" spans="1:11" s="6" customFormat="1" ht="13.5" customHeight="1">
      <c r="A43" s="282">
        <v>28</v>
      </c>
      <c r="B43" s="283">
        <v>18</v>
      </c>
      <c r="C43" s="284" t="s">
        <v>334</v>
      </c>
      <c r="D43" s="284" t="s">
        <v>335</v>
      </c>
      <c r="E43" s="284" t="s">
        <v>80</v>
      </c>
      <c r="F43" s="285">
        <v>34.8</v>
      </c>
      <c r="G43" s="286"/>
      <c r="H43" s="286">
        <f t="shared" si="1"/>
        <v>0</v>
      </c>
      <c r="I43" s="287">
        <v>21</v>
      </c>
      <c r="J43" s="309"/>
      <c r="K43" s="309"/>
    </row>
    <row r="44" spans="1:11" s="6" customFormat="1" ht="13.5" customHeight="1">
      <c r="A44" s="273">
        <v>29</v>
      </c>
      <c r="B44" s="274">
        <v>18</v>
      </c>
      <c r="C44" s="271" t="s">
        <v>219</v>
      </c>
      <c r="D44" s="271" t="s">
        <v>220</v>
      </c>
      <c r="E44" s="271" t="s">
        <v>80</v>
      </c>
      <c r="F44" s="275">
        <v>11</v>
      </c>
      <c r="G44" s="272"/>
      <c r="H44" s="272">
        <f t="shared" si="1"/>
        <v>0</v>
      </c>
      <c r="I44" s="287">
        <v>21</v>
      </c>
      <c r="J44" s="309"/>
      <c r="K44" s="309"/>
    </row>
    <row r="45" spans="1:11" s="6" customFormat="1" ht="13.5" customHeight="1">
      <c r="A45" s="273">
        <v>30</v>
      </c>
      <c r="B45" s="274">
        <v>18</v>
      </c>
      <c r="C45" s="271" t="s">
        <v>221</v>
      </c>
      <c r="D45" s="271" t="s">
        <v>222</v>
      </c>
      <c r="E45" s="271" t="s">
        <v>80</v>
      </c>
      <c r="F45" s="275">
        <v>6</v>
      </c>
      <c r="G45" s="272"/>
      <c r="H45" s="272">
        <f t="shared" si="1"/>
        <v>0</v>
      </c>
      <c r="I45" s="287">
        <v>21</v>
      </c>
      <c r="J45" s="309"/>
      <c r="K45" s="309"/>
    </row>
    <row r="46" spans="1:11" s="6" customFormat="1" ht="24" customHeight="1">
      <c r="A46" s="273">
        <v>31</v>
      </c>
      <c r="B46" s="274">
        <v>18</v>
      </c>
      <c r="C46" s="271" t="s">
        <v>223</v>
      </c>
      <c r="D46" s="271" t="s">
        <v>224</v>
      </c>
      <c r="E46" s="271" t="s">
        <v>80</v>
      </c>
      <c r="F46" s="275">
        <v>11</v>
      </c>
      <c r="G46" s="272"/>
      <c r="H46" s="272">
        <f t="shared" si="1"/>
        <v>0</v>
      </c>
      <c r="I46" s="287">
        <v>21</v>
      </c>
      <c r="J46" s="309"/>
      <c r="K46" s="309"/>
    </row>
    <row r="47" spans="1:11" s="6" customFormat="1" ht="13.5" customHeight="1" thickBot="1">
      <c r="A47" s="299">
        <v>32</v>
      </c>
      <c r="B47" s="300">
        <v>18</v>
      </c>
      <c r="C47" s="301" t="s">
        <v>225</v>
      </c>
      <c r="D47" s="301" t="s">
        <v>226</v>
      </c>
      <c r="E47" s="301" t="s">
        <v>35</v>
      </c>
      <c r="F47" s="302">
        <v>34.8</v>
      </c>
      <c r="G47" s="305"/>
      <c r="H47" s="305">
        <f t="shared" si="1"/>
        <v>0</v>
      </c>
      <c r="I47" s="306">
        <v>21</v>
      </c>
      <c r="J47" s="309"/>
      <c r="K47" s="309"/>
    </row>
    <row r="48" spans="1:11" s="6" customFormat="1" ht="21" customHeight="1" thickBot="1">
      <c r="A48" s="315"/>
      <c r="B48" s="315"/>
      <c r="C48" s="316" t="s">
        <v>131</v>
      </c>
      <c r="D48" s="316" t="s">
        <v>132</v>
      </c>
      <c r="E48" s="316"/>
      <c r="F48" s="317"/>
      <c r="G48" s="318"/>
      <c r="H48" s="318">
        <f>SUM(H49)</f>
        <v>0</v>
      </c>
      <c r="I48" s="319"/>
      <c r="J48" s="309"/>
      <c r="K48" s="309"/>
    </row>
    <row r="49" spans="1:11" s="6" customFormat="1" ht="24" customHeight="1" thickBot="1">
      <c r="A49" s="336">
        <v>33</v>
      </c>
      <c r="B49" s="337">
        <v>18</v>
      </c>
      <c r="C49" s="338" t="s">
        <v>133</v>
      </c>
      <c r="D49" s="338" t="s">
        <v>134</v>
      </c>
      <c r="E49" s="338" t="s">
        <v>63</v>
      </c>
      <c r="F49" s="339">
        <v>7.863</v>
      </c>
      <c r="G49" s="340"/>
      <c r="H49" s="340">
        <f>F49*G49</f>
        <v>0</v>
      </c>
      <c r="I49" s="341">
        <v>21</v>
      </c>
      <c r="J49" s="309"/>
      <c r="K49" s="309"/>
    </row>
    <row r="50" spans="1:11" s="6" customFormat="1" ht="21" customHeight="1">
      <c r="A50" s="315"/>
      <c r="B50" s="315"/>
      <c r="C50" s="316" t="s">
        <v>135</v>
      </c>
      <c r="D50" s="316" t="s">
        <v>136</v>
      </c>
      <c r="E50" s="316"/>
      <c r="F50" s="317"/>
      <c r="G50" s="318"/>
      <c r="H50" s="318">
        <f>H51</f>
        <v>0</v>
      </c>
      <c r="I50" s="319"/>
      <c r="J50" s="309"/>
      <c r="K50" s="309"/>
    </row>
    <row r="51" spans="1:11" s="6" customFormat="1" ht="21" customHeight="1" thickBot="1">
      <c r="A51" s="315"/>
      <c r="B51" s="315"/>
      <c r="C51" s="316" t="s">
        <v>137</v>
      </c>
      <c r="D51" s="316" t="s">
        <v>138</v>
      </c>
      <c r="E51" s="316"/>
      <c r="F51" s="317"/>
      <c r="G51" s="318"/>
      <c r="H51" s="318">
        <f>SUM(H52:H53)</f>
        <v>0</v>
      </c>
      <c r="I51" s="319"/>
      <c r="J51" s="309"/>
      <c r="K51" s="309"/>
    </row>
    <row r="52" spans="1:11" s="6" customFormat="1" ht="13.5" customHeight="1">
      <c r="A52" s="278">
        <v>34</v>
      </c>
      <c r="B52" s="279">
        <v>18</v>
      </c>
      <c r="C52" s="280" t="s">
        <v>235</v>
      </c>
      <c r="D52" s="280" t="s">
        <v>236</v>
      </c>
      <c r="E52" s="280" t="s">
        <v>74</v>
      </c>
      <c r="F52" s="281">
        <v>17</v>
      </c>
      <c r="G52" s="307"/>
      <c r="H52" s="307">
        <f>F52*G52</f>
        <v>0</v>
      </c>
      <c r="I52" s="308">
        <v>21</v>
      </c>
      <c r="J52" s="309"/>
      <c r="K52" s="309"/>
    </row>
    <row r="53" spans="1:11" s="6" customFormat="1" ht="13.5" customHeight="1" thickBot="1">
      <c r="A53" s="299">
        <v>35</v>
      </c>
      <c r="B53" s="300">
        <v>18</v>
      </c>
      <c r="C53" s="301" t="s">
        <v>237</v>
      </c>
      <c r="D53" s="301" t="s">
        <v>238</v>
      </c>
      <c r="E53" s="301" t="s">
        <v>35</v>
      </c>
      <c r="F53" s="302">
        <v>34.8</v>
      </c>
      <c r="G53" s="305"/>
      <c r="H53" s="305">
        <f>F53*G53</f>
        <v>0</v>
      </c>
      <c r="I53" s="306">
        <v>21</v>
      </c>
      <c r="J53" s="309"/>
      <c r="K53" s="309"/>
    </row>
    <row r="54" spans="1:11" s="6" customFormat="1" ht="21" customHeight="1">
      <c r="A54" s="342"/>
      <c r="B54" s="342"/>
      <c r="C54" s="343"/>
      <c r="D54" s="343" t="s">
        <v>143</v>
      </c>
      <c r="E54" s="343"/>
      <c r="F54" s="344"/>
      <c r="G54" s="345"/>
      <c r="H54" s="345">
        <f>H12+H50</f>
        <v>0</v>
      </c>
      <c r="I54" s="319"/>
      <c r="J54" s="309"/>
      <c r="K54" s="309"/>
    </row>
    <row r="55" spans="1:11" ht="12" customHeight="1">
      <c r="A55" s="346"/>
      <c r="B55" s="346"/>
      <c r="C55" s="347"/>
      <c r="D55" s="347"/>
      <c r="E55" s="347"/>
      <c r="F55" s="348"/>
      <c r="G55" s="349"/>
      <c r="H55" s="349"/>
      <c r="I55" s="350"/>
      <c r="J55" s="351"/>
      <c r="K55" s="351"/>
    </row>
    <row r="56" spans="1:11" ht="12" customHeight="1">
      <c r="A56" s="346"/>
      <c r="B56" s="346"/>
      <c r="C56" s="347"/>
      <c r="D56" s="347"/>
      <c r="E56" s="347"/>
      <c r="F56" s="348"/>
      <c r="G56" s="349"/>
      <c r="H56" s="349"/>
      <c r="I56" s="350"/>
      <c r="J56" s="351"/>
      <c r="K56" s="351"/>
    </row>
    <row r="57" spans="1:11" ht="12" customHeight="1">
      <c r="A57" s="346"/>
      <c r="B57" s="346"/>
      <c r="C57" s="347"/>
      <c r="D57" s="347"/>
      <c r="E57" s="347"/>
      <c r="F57" s="348"/>
      <c r="G57" s="349"/>
      <c r="H57" s="349"/>
      <c r="I57" s="350"/>
      <c r="J57" s="351"/>
      <c r="K57" s="351"/>
    </row>
    <row r="58" spans="1:11" ht="12" customHeight="1">
      <c r="A58" s="346"/>
      <c r="B58" s="346"/>
      <c r="C58" s="347"/>
      <c r="D58" s="347"/>
      <c r="E58" s="347"/>
      <c r="F58" s="348"/>
      <c r="G58" s="349"/>
      <c r="H58" s="349"/>
      <c r="I58" s="350"/>
      <c r="J58" s="351"/>
      <c r="K58" s="351"/>
    </row>
    <row r="59" spans="1:11" ht="12" customHeight="1">
      <c r="A59" s="346"/>
      <c r="B59" s="346"/>
      <c r="C59" s="347"/>
      <c r="D59" s="347"/>
      <c r="E59" s="347"/>
      <c r="F59" s="348"/>
      <c r="G59" s="349"/>
      <c r="H59" s="349"/>
      <c r="I59" s="350"/>
      <c r="J59" s="351"/>
      <c r="K59" s="351"/>
    </row>
    <row r="60" spans="1:11" ht="12" customHeight="1">
      <c r="A60" s="346"/>
      <c r="B60" s="346"/>
      <c r="C60" s="347"/>
      <c r="D60" s="347"/>
      <c r="E60" s="347"/>
      <c r="F60" s="348"/>
      <c r="G60" s="349"/>
      <c r="H60" s="349"/>
      <c r="I60" s="350"/>
      <c r="J60" s="351"/>
      <c r="K60" s="351"/>
    </row>
    <row r="61" spans="1:11" ht="12" customHeight="1">
      <c r="A61" s="346"/>
      <c r="B61" s="346"/>
      <c r="C61" s="347"/>
      <c r="D61" s="347"/>
      <c r="E61" s="347"/>
      <c r="F61" s="348"/>
      <c r="G61" s="349"/>
      <c r="H61" s="349"/>
      <c r="I61" s="350"/>
      <c r="J61" s="351"/>
      <c r="K61" s="351"/>
    </row>
    <row r="62" spans="1:11" ht="12" customHeight="1">
      <c r="A62" s="346"/>
      <c r="B62" s="346"/>
      <c r="C62" s="347"/>
      <c r="D62" s="347"/>
      <c r="E62" s="347"/>
      <c r="F62" s="348"/>
      <c r="G62" s="349"/>
      <c r="H62" s="349"/>
      <c r="I62" s="350"/>
      <c r="J62" s="351"/>
      <c r="K62" s="351"/>
    </row>
    <row r="63" ht="12" customHeight="1">
      <c r="I63" s="28"/>
    </row>
    <row r="64" ht="12" customHeight="1">
      <c r="I64" s="28"/>
    </row>
    <row r="65" ht="12" customHeight="1">
      <c r="I65" s="28"/>
    </row>
    <row r="66" ht="12" customHeight="1">
      <c r="I66" s="28"/>
    </row>
    <row r="67" ht="12" customHeight="1">
      <c r="I67" s="28"/>
    </row>
    <row r="68" ht="12" customHeight="1">
      <c r="I68" s="28"/>
    </row>
    <row r="69" ht="12" customHeight="1">
      <c r="I69" s="28"/>
    </row>
    <row r="70" ht="12" customHeight="1">
      <c r="I70" s="28"/>
    </row>
    <row r="71" ht="12" customHeight="1">
      <c r="I71" s="28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  <row r="80" ht="12" customHeight="1">
      <c r="I80" s="28"/>
    </row>
    <row r="81" ht="12" customHeight="1">
      <c r="I81" s="28"/>
    </row>
    <row r="82" ht="12" customHeight="1">
      <c r="I82" s="28"/>
    </row>
    <row r="83" ht="12" customHeight="1">
      <c r="I83" s="28"/>
    </row>
    <row r="84" ht="12" customHeight="1">
      <c r="I84" s="28"/>
    </row>
    <row r="85" ht="12" customHeight="1">
      <c r="I85" s="28"/>
    </row>
    <row r="86" ht="12" customHeight="1">
      <c r="I86" s="28"/>
    </row>
    <row r="87" ht="12" customHeight="1">
      <c r="I87" s="28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6"/>
    </row>
    <row r="102" ht="12" customHeight="1">
      <c r="I102" s="26"/>
    </row>
    <row r="103" ht="12" customHeight="1">
      <c r="I103" s="26"/>
    </row>
    <row r="104" ht="12" customHeight="1">
      <c r="I104" s="26"/>
    </row>
    <row r="105" ht="12" customHeight="1">
      <c r="I105" s="26"/>
    </row>
    <row r="106" ht="12" customHeight="1">
      <c r="I106" s="26"/>
    </row>
    <row r="107" ht="12" customHeight="1">
      <c r="I107" s="26"/>
    </row>
    <row r="108" ht="12" customHeight="1">
      <c r="I108" s="26"/>
    </row>
    <row r="109" ht="12" customHeight="1">
      <c r="I109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0"/>
  <sheetViews>
    <sheetView showGridLines="0" view="pageBreakPreview" zoomScaleSheetLayoutView="100" zoomScalePageLayoutView="0" workbookViewId="0" topLeftCell="A13">
      <selection activeCell="E37" sqref="E37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604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0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605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609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H13+H39+H42+H47+H56+H70+H75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SUM(H14:H38)</f>
        <v>0</v>
      </c>
    </row>
    <row r="14" spans="1:11" s="6" customFormat="1" ht="13.5" customHeight="1">
      <c r="A14" s="278">
        <v>1</v>
      </c>
      <c r="B14" s="279">
        <v>1</v>
      </c>
      <c r="C14" s="280" t="s">
        <v>18</v>
      </c>
      <c r="D14" s="280" t="s">
        <v>19</v>
      </c>
      <c r="E14" s="280" t="s">
        <v>20</v>
      </c>
      <c r="F14" s="281">
        <v>156</v>
      </c>
      <c r="G14" s="307"/>
      <c r="H14" s="307">
        <f>F14*G14</f>
        <v>0</v>
      </c>
      <c r="I14" s="308">
        <v>21</v>
      </c>
      <c r="J14" s="309"/>
      <c r="K14" s="309"/>
    </row>
    <row r="15" spans="1:11" s="6" customFormat="1" ht="24" customHeight="1">
      <c r="A15" s="273">
        <v>2</v>
      </c>
      <c r="B15" s="274">
        <v>1</v>
      </c>
      <c r="C15" s="271" t="s">
        <v>21</v>
      </c>
      <c r="D15" s="271" t="s">
        <v>22</v>
      </c>
      <c r="E15" s="271" t="s">
        <v>20</v>
      </c>
      <c r="F15" s="275">
        <v>156</v>
      </c>
      <c r="G15" s="272"/>
      <c r="H15" s="272">
        <f>F15*G15</f>
        <v>0</v>
      </c>
      <c r="I15" s="287">
        <v>21</v>
      </c>
      <c r="J15" s="309"/>
      <c r="K15" s="309"/>
    </row>
    <row r="16" spans="1:11" s="6" customFormat="1" ht="13.5" customHeight="1">
      <c r="A16" s="273">
        <v>3</v>
      </c>
      <c r="B16" s="274">
        <v>1</v>
      </c>
      <c r="C16" s="271" t="s">
        <v>23</v>
      </c>
      <c r="D16" s="271" t="s">
        <v>24</v>
      </c>
      <c r="E16" s="271" t="s">
        <v>20</v>
      </c>
      <c r="F16" s="275">
        <v>156</v>
      </c>
      <c r="G16" s="272"/>
      <c r="H16" s="272">
        <f aca="true" t="shared" si="0" ref="H16:H32">F16*G16</f>
        <v>0</v>
      </c>
      <c r="I16" s="287">
        <v>21</v>
      </c>
      <c r="J16" s="309"/>
      <c r="K16" s="309"/>
    </row>
    <row r="17" spans="1:11" s="6" customFormat="1" ht="24" customHeight="1">
      <c r="A17" s="273">
        <v>4</v>
      </c>
      <c r="B17" s="274">
        <v>1</v>
      </c>
      <c r="C17" s="271" t="s">
        <v>25</v>
      </c>
      <c r="D17" s="271" t="s">
        <v>26</v>
      </c>
      <c r="E17" s="271" t="s">
        <v>20</v>
      </c>
      <c r="F17" s="275">
        <v>528</v>
      </c>
      <c r="G17" s="272"/>
      <c r="H17" s="272">
        <f t="shared" si="0"/>
        <v>0</v>
      </c>
      <c r="I17" s="287">
        <v>21</v>
      </c>
      <c r="J17" s="309"/>
      <c r="K17" s="309"/>
    </row>
    <row r="18" spans="1:11" s="6" customFormat="1" ht="24" customHeight="1">
      <c r="A18" s="273">
        <v>5</v>
      </c>
      <c r="B18" s="274">
        <v>1</v>
      </c>
      <c r="C18" s="271" t="s">
        <v>27</v>
      </c>
      <c r="D18" s="271" t="s">
        <v>28</v>
      </c>
      <c r="E18" s="271" t="s">
        <v>29</v>
      </c>
      <c r="F18" s="275">
        <v>432</v>
      </c>
      <c r="G18" s="272"/>
      <c r="H18" s="272">
        <f t="shared" si="0"/>
        <v>0</v>
      </c>
      <c r="I18" s="287">
        <v>21</v>
      </c>
      <c r="J18" s="309"/>
      <c r="K18" s="309"/>
    </row>
    <row r="19" spans="1:11" s="6" customFormat="1" ht="24" customHeight="1">
      <c r="A19" s="273">
        <v>6</v>
      </c>
      <c r="B19" s="274">
        <v>1</v>
      </c>
      <c r="C19" s="271" t="s">
        <v>30</v>
      </c>
      <c r="D19" s="271" t="s">
        <v>31</v>
      </c>
      <c r="E19" s="271" t="s">
        <v>32</v>
      </c>
      <c r="F19" s="275">
        <v>18</v>
      </c>
      <c r="G19" s="272"/>
      <c r="H19" s="272">
        <f t="shared" si="0"/>
        <v>0</v>
      </c>
      <c r="I19" s="287">
        <v>21</v>
      </c>
      <c r="J19" s="309"/>
      <c r="K19" s="309"/>
    </row>
    <row r="20" spans="1:11" s="6" customFormat="1" ht="24" customHeight="1">
      <c r="A20" s="273">
        <v>7</v>
      </c>
      <c r="B20" s="274">
        <v>1</v>
      </c>
      <c r="C20" s="271" t="s">
        <v>33</v>
      </c>
      <c r="D20" s="271" t="s">
        <v>34</v>
      </c>
      <c r="E20" s="271" t="s">
        <v>35</v>
      </c>
      <c r="F20" s="275">
        <v>3</v>
      </c>
      <c r="G20" s="272"/>
      <c r="H20" s="272">
        <f t="shared" si="0"/>
        <v>0</v>
      </c>
      <c r="I20" s="287">
        <v>21</v>
      </c>
      <c r="J20" s="309"/>
      <c r="K20" s="309"/>
    </row>
    <row r="21" spans="1:11" s="6" customFormat="1" ht="24" customHeight="1">
      <c r="A21" s="273">
        <v>8</v>
      </c>
      <c r="B21" s="274">
        <v>1</v>
      </c>
      <c r="C21" s="271" t="s">
        <v>36</v>
      </c>
      <c r="D21" s="271" t="s">
        <v>37</v>
      </c>
      <c r="E21" s="271" t="s">
        <v>35</v>
      </c>
      <c r="F21" s="275">
        <v>3</v>
      </c>
      <c r="G21" s="272"/>
      <c r="H21" s="272">
        <f t="shared" si="0"/>
        <v>0</v>
      </c>
      <c r="I21" s="287">
        <v>21</v>
      </c>
      <c r="J21" s="309"/>
      <c r="K21" s="309"/>
    </row>
    <row r="22" spans="1:11" s="6" customFormat="1" ht="13.5" customHeight="1">
      <c r="A22" s="273">
        <v>9</v>
      </c>
      <c r="B22" s="274">
        <v>1</v>
      </c>
      <c r="C22" s="271" t="s">
        <v>38</v>
      </c>
      <c r="D22" s="271" t="s">
        <v>39</v>
      </c>
      <c r="E22" s="271" t="s">
        <v>40</v>
      </c>
      <c r="F22" s="275">
        <v>25.65</v>
      </c>
      <c r="G22" s="272"/>
      <c r="H22" s="272">
        <f t="shared" si="0"/>
        <v>0</v>
      </c>
      <c r="I22" s="287">
        <v>21</v>
      </c>
      <c r="J22" s="309"/>
      <c r="K22" s="309"/>
    </row>
    <row r="23" spans="1:11" s="6" customFormat="1" ht="24" customHeight="1">
      <c r="A23" s="273">
        <v>10</v>
      </c>
      <c r="B23" s="274">
        <v>1</v>
      </c>
      <c r="C23" s="271" t="s">
        <v>41</v>
      </c>
      <c r="D23" s="271" t="s">
        <v>42</v>
      </c>
      <c r="E23" s="271" t="s">
        <v>40</v>
      </c>
      <c r="F23" s="275">
        <v>126.945</v>
      </c>
      <c r="G23" s="272"/>
      <c r="H23" s="272">
        <f t="shared" si="0"/>
        <v>0</v>
      </c>
      <c r="I23" s="287">
        <v>21</v>
      </c>
      <c r="J23" s="309"/>
      <c r="K23" s="309"/>
    </row>
    <row r="24" spans="1:11" s="6" customFormat="1" ht="24" customHeight="1">
      <c r="A24" s="273">
        <v>11</v>
      </c>
      <c r="B24" s="274">
        <v>1</v>
      </c>
      <c r="C24" s="271" t="s">
        <v>43</v>
      </c>
      <c r="D24" s="271" t="s">
        <v>44</v>
      </c>
      <c r="E24" s="271" t="s">
        <v>40</v>
      </c>
      <c r="F24" s="275">
        <v>63.573</v>
      </c>
      <c r="G24" s="272"/>
      <c r="H24" s="272">
        <f t="shared" si="0"/>
        <v>0</v>
      </c>
      <c r="I24" s="287">
        <v>21</v>
      </c>
      <c r="J24" s="309"/>
      <c r="K24" s="309"/>
    </row>
    <row r="25" spans="1:11" s="6" customFormat="1" ht="24" customHeight="1">
      <c r="A25" s="273">
        <v>12</v>
      </c>
      <c r="B25" s="274">
        <v>1</v>
      </c>
      <c r="C25" s="271" t="s">
        <v>45</v>
      </c>
      <c r="D25" s="271" t="s">
        <v>46</v>
      </c>
      <c r="E25" s="271" t="s">
        <v>40</v>
      </c>
      <c r="F25" s="275">
        <v>253.89</v>
      </c>
      <c r="G25" s="272"/>
      <c r="H25" s="272">
        <f t="shared" si="0"/>
        <v>0</v>
      </c>
      <c r="I25" s="287">
        <v>21</v>
      </c>
      <c r="J25" s="309"/>
      <c r="K25" s="309"/>
    </row>
    <row r="26" spans="1:11" s="6" customFormat="1" ht="24" customHeight="1">
      <c r="A26" s="273">
        <v>13</v>
      </c>
      <c r="B26" s="274">
        <v>1</v>
      </c>
      <c r="C26" s="271" t="s">
        <v>47</v>
      </c>
      <c r="D26" s="271" t="s">
        <v>48</v>
      </c>
      <c r="E26" s="271" t="s">
        <v>40</v>
      </c>
      <c r="F26" s="275">
        <v>126.945</v>
      </c>
      <c r="G26" s="272"/>
      <c r="H26" s="272">
        <f t="shared" si="0"/>
        <v>0</v>
      </c>
      <c r="I26" s="287">
        <v>21</v>
      </c>
      <c r="J26" s="309"/>
      <c r="K26" s="309"/>
    </row>
    <row r="27" spans="1:11" s="6" customFormat="1" ht="13.5" customHeight="1">
      <c r="A27" s="273">
        <v>14</v>
      </c>
      <c r="B27" s="274">
        <v>1</v>
      </c>
      <c r="C27" s="271" t="s">
        <v>49</v>
      </c>
      <c r="D27" s="271" t="s">
        <v>50</v>
      </c>
      <c r="E27" s="271" t="s">
        <v>20</v>
      </c>
      <c r="F27" s="275">
        <v>681.2</v>
      </c>
      <c r="G27" s="272"/>
      <c r="H27" s="272">
        <f t="shared" si="0"/>
        <v>0</v>
      </c>
      <c r="I27" s="287">
        <v>21</v>
      </c>
      <c r="J27" s="309"/>
      <c r="K27" s="309"/>
    </row>
    <row r="28" spans="1:11" s="6" customFormat="1" ht="13.5" customHeight="1">
      <c r="A28" s="273">
        <v>15</v>
      </c>
      <c r="B28" s="274">
        <v>1</v>
      </c>
      <c r="C28" s="271" t="s">
        <v>51</v>
      </c>
      <c r="D28" s="271" t="s">
        <v>52</v>
      </c>
      <c r="E28" s="271" t="s">
        <v>20</v>
      </c>
      <c r="F28" s="275">
        <v>681.2</v>
      </c>
      <c r="G28" s="272"/>
      <c r="H28" s="272">
        <f t="shared" si="0"/>
        <v>0</v>
      </c>
      <c r="I28" s="287">
        <v>21</v>
      </c>
      <c r="J28" s="309"/>
      <c r="K28" s="309"/>
    </row>
    <row r="29" spans="1:11" s="6" customFormat="1" ht="24" customHeight="1">
      <c r="A29" s="273">
        <v>16</v>
      </c>
      <c r="B29" s="274">
        <v>1</v>
      </c>
      <c r="C29" s="271" t="s">
        <v>53</v>
      </c>
      <c r="D29" s="271" t="s">
        <v>54</v>
      </c>
      <c r="E29" s="271" t="s">
        <v>40</v>
      </c>
      <c r="F29" s="275">
        <v>380.835</v>
      </c>
      <c r="G29" s="272"/>
      <c r="H29" s="272">
        <f t="shared" si="0"/>
        <v>0</v>
      </c>
      <c r="I29" s="287">
        <v>21</v>
      </c>
      <c r="J29" s="309"/>
      <c r="K29" s="309"/>
    </row>
    <row r="30" spans="1:11" s="6" customFormat="1" ht="24" customHeight="1">
      <c r="A30" s="273">
        <v>17</v>
      </c>
      <c r="B30" s="274">
        <v>1</v>
      </c>
      <c r="C30" s="271" t="s">
        <v>55</v>
      </c>
      <c r="D30" s="271" t="s">
        <v>56</v>
      </c>
      <c r="E30" s="271" t="s">
        <v>40</v>
      </c>
      <c r="F30" s="275">
        <v>380.835</v>
      </c>
      <c r="G30" s="272"/>
      <c r="H30" s="272">
        <f t="shared" si="0"/>
        <v>0</v>
      </c>
      <c r="I30" s="287">
        <v>21</v>
      </c>
      <c r="J30" s="309"/>
      <c r="K30" s="309"/>
    </row>
    <row r="31" spans="1:11" s="6" customFormat="1" ht="13.5" customHeight="1">
      <c r="A31" s="273">
        <v>18</v>
      </c>
      <c r="B31" s="274">
        <v>1</v>
      </c>
      <c r="C31" s="271" t="s">
        <v>57</v>
      </c>
      <c r="D31" s="271" t="s">
        <v>58</v>
      </c>
      <c r="E31" s="271" t="s">
        <v>40</v>
      </c>
      <c r="F31" s="275">
        <v>380.835</v>
      </c>
      <c r="G31" s="272"/>
      <c r="H31" s="272">
        <f t="shared" si="0"/>
        <v>0</v>
      </c>
      <c r="I31" s="287">
        <v>21</v>
      </c>
      <c r="J31" s="309"/>
      <c r="K31" s="309"/>
    </row>
    <row r="32" spans="1:11" s="6" customFormat="1" ht="24" customHeight="1">
      <c r="A32" s="273">
        <v>19</v>
      </c>
      <c r="B32" s="274">
        <v>1</v>
      </c>
      <c r="C32" s="271" t="s">
        <v>59</v>
      </c>
      <c r="D32" s="271" t="s">
        <v>60</v>
      </c>
      <c r="E32" s="271" t="s">
        <v>40</v>
      </c>
      <c r="F32" s="275">
        <v>323.772</v>
      </c>
      <c r="G32" s="272"/>
      <c r="H32" s="272">
        <f t="shared" si="0"/>
        <v>0</v>
      </c>
      <c r="I32" s="287">
        <v>21</v>
      </c>
      <c r="J32" s="309"/>
      <c r="K32" s="309"/>
    </row>
    <row r="33" spans="1:11" s="6" customFormat="1" ht="13.5" customHeight="1">
      <c r="A33" s="282">
        <v>20</v>
      </c>
      <c r="B33" s="283">
        <v>1</v>
      </c>
      <c r="C33" s="284" t="s">
        <v>61</v>
      </c>
      <c r="D33" s="284" t="s">
        <v>62</v>
      </c>
      <c r="E33" s="284" t="s">
        <v>63</v>
      </c>
      <c r="F33" s="285">
        <v>453.281</v>
      </c>
      <c r="G33" s="286"/>
      <c r="H33" s="286">
        <f aca="true" t="shared" si="1" ref="H33:H38">F33*G33</f>
        <v>0</v>
      </c>
      <c r="I33" s="287">
        <v>21</v>
      </c>
      <c r="J33" s="309"/>
      <c r="K33" s="309"/>
    </row>
    <row r="34" spans="1:11" s="6" customFormat="1" ht="24" customHeight="1">
      <c r="A34" s="273">
        <v>21</v>
      </c>
      <c r="B34" s="274">
        <v>1</v>
      </c>
      <c r="C34" s="271" t="s">
        <v>64</v>
      </c>
      <c r="D34" s="271" t="s">
        <v>65</v>
      </c>
      <c r="E34" s="271" t="s">
        <v>40</v>
      </c>
      <c r="F34" s="275">
        <v>84.416</v>
      </c>
      <c r="G34" s="272"/>
      <c r="H34" s="272">
        <f t="shared" si="1"/>
        <v>0</v>
      </c>
      <c r="I34" s="287">
        <v>21</v>
      </c>
      <c r="J34" s="309"/>
      <c r="K34" s="309"/>
    </row>
    <row r="35" spans="1:11" s="6" customFormat="1" ht="13.5" customHeight="1">
      <c r="A35" s="282">
        <v>22</v>
      </c>
      <c r="B35" s="283">
        <v>1</v>
      </c>
      <c r="C35" s="284" t="s">
        <v>66</v>
      </c>
      <c r="D35" s="284" t="s">
        <v>67</v>
      </c>
      <c r="E35" s="284" t="s">
        <v>63</v>
      </c>
      <c r="F35" s="285">
        <v>162.277</v>
      </c>
      <c r="G35" s="286"/>
      <c r="H35" s="286">
        <f t="shared" si="1"/>
        <v>0</v>
      </c>
      <c r="I35" s="287">
        <v>21</v>
      </c>
      <c r="J35" s="309"/>
      <c r="K35" s="309"/>
    </row>
    <row r="36" spans="1:11" s="6" customFormat="1" ht="24" customHeight="1">
      <c r="A36" s="273">
        <v>23</v>
      </c>
      <c r="B36" s="274">
        <v>1</v>
      </c>
      <c r="C36" s="271" t="s">
        <v>68</v>
      </c>
      <c r="D36" s="271" t="s">
        <v>69</v>
      </c>
      <c r="E36" s="271" t="s">
        <v>63</v>
      </c>
      <c r="F36" s="275">
        <v>307.356</v>
      </c>
      <c r="G36" s="272"/>
      <c r="H36" s="272">
        <f t="shared" si="1"/>
        <v>0</v>
      </c>
      <c r="I36" s="287">
        <v>21</v>
      </c>
      <c r="J36" s="309"/>
      <c r="K36" s="309"/>
    </row>
    <row r="37" spans="1:11" s="6" customFormat="1" ht="24" customHeight="1">
      <c r="A37" s="273">
        <v>24</v>
      </c>
      <c r="B37" s="274">
        <v>1</v>
      </c>
      <c r="C37" s="271" t="s">
        <v>70</v>
      </c>
      <c r="D37" s="271" t="s">
        <v>71</v>
      </c>
      <c r="E37" s="271" t="s">
        <v>40</v>
      </c>
      <c r="F37" s="275">
        <v>380.835</v>
      </c>
      <c r="G37" s="272"/>
      <c r="H37" s="272">
        <f t="shared" si="1"/>
        <v>0</v>
      </c>
      <c r="I37" s="287">
        <v>21</v>
      </c>
      <c r="J37" s="309"/>
      <c r="K37" s="309"/>
    </row>
    <row r="38" spans="1:11" s="6" customFormat="1" ht="13.5" customHeight="1" thickBot="1">
      <c r="A38" s="310">
        <v>25</v>
      </c>
      <c r="B38" s="311">
        <v>1</v>
      </c>
      <c r="C38" s="312" t="s">
        <v>72</v>
      </c>
      <c r="D38" s="312" t="s">
        <v>73</v>
      </c>
      <c r="E38" s="312" t="s">
        <v>74</v>
      </c>
      <c r="F38" s="313">
        <v>1</v>
      </c>
      <c r="G38" s="314"/>
      <c r="H38" s="314">
        <f t="shared" si="1"/>
        <v>0</v>
      </c>
      <c r="I38" s="306">
        <v>21</v>
      </c>
      <c r="J38" s="309"/>
      <c r="K38" s="309"/>
    </row>
    <row r="39" spans="1:11" s="6" customFormat="1" ht="21" customHeight="1" thickBot="1">
      <c r="A39" s="315"/>
      <c r="B39" s="315"/>
      <c r="C39" s="316" t="s">
        <v>11</v>
      </c>
      <c r="D39" s="316" t="s">
        <v>75</v>
      </c>
      <c r="E39" s="316"/>
      <c r="F39" s="317"/>
      <c r="G39" s="318"/>
      <c r="H39" s="318">
        <f>SUM(H40:H41)</f>
        <v>0</v>
      </c>
      <c r="I39" s="319"/>
      <c r="J39" s="309"/>
      <c r="K39" s="309"/>
    </row>
    <row r="40" spans="1:11" s="6" customFormat="1" ht="24" customHeight="1">
      <c r="A40" s="278">
        <v>26</v>
      </c>
      <c r="B40" s="279">
        <v>1</v>
      </c>
      <c r="C40" s="280" t="s">
        <v>76</v>
      </c>
      <c r="D40" s="280" t="s">
        <v>77</v>
      </c>
      <c r="E40" s="280" t="s">
        <v>35</v>
      </c>
      <c r="F40" s="281">
        <v>130</v>
      </c>
      <c r="G40" s="307"/>
      <c r="H40" s="307">
        <f>F40*G40</f>
        <v>0</v>
      </c>
      <c r="I40" s="308">
        <v>21</v>
      </c>
      <c r="J40" s="309"/>
      <c r="K40" s="309"/>
    </row>
    <row r="41" spans="1:11" s="6" customFormat="1" ht="13.5" customHeight="1" thickBot="1">
      <c r="A41" s="299">
        <v>27</v>
      </c>
      <c r="B41" s="300">
        <v>1</v>
      </c>
      <c r="C41" s="301" t="s">
        <v>78</v>
      </c>
      <c r="D41" s="301" t="s">
        <v>79</v>
      </c>
      <c r="E41" s="301" t="s">
        <v>80</v>
      </c>
      <c r="F41" s="302">
        <v>4</v>
      </c>
      <c r="G41" s="305"/>
      <c r="H41" s="305">
        <f>F41*G41</f>
        <v>0</v>
      </c>
      <c r="I41" s="306">
        <v>21</v>
      </c>
      <c r="J41" s="309"/>
      <c r="K41" s="309"/>
    </row>
    <row r="42" spans="1:11" s="6" customFormat="1" ht="21" customHeight="1" thickBot="1">
      <c r="A42" s="315"/>
      <c r="B42" s="315"/>
      <c r="C42" s="316" t="s">
        <v>12</v>
      </c>
      <c r="D42" s="316" t="s">
        <v>81</v>
      </c>
      <c r="E42" s="316"/>
      <c r="F42" s="317"/>
      <c r="G42" s="318"/>
      <c r="H42" s="318">
        <f>SUM(H43:H46)</f>
        <v>0</v>
      </c>
      <c r="I42" s="319"/>
      <c r="J42" s="309"/>
      <c r="K42" s="309"/>
    </row>
    <row r="43" spans="1:11" s="6" customFormat="1" ht="24" customHeight="1">
      <c r="A43" s="320" t="s">
        <v>667</v>
      </c>
      <c r="B43" s="279">
        <v>1</v>
      </c>
      <c r="C43" s="280">
        <v>451573111</v>
      </c>
      <c r="D43" s="280" t="s">
        <v>668</v>
      </c>
      <c r="E43" s="280" t="s">
        <v>40</v>
      </c>
      <c r="F43" s="281">
        <v>3.969</v>
      </c>
      <c r="G43" s="307"/>
      <c r="H43" s="307">
        <f>F43*G43</f>
        <v>0</v>
      </c>
      <c r="I43" s="308">
        <v>21</v>
      </c>
      <c r="J43" s="309"/>
      <c r="K43" s="309"/>
    </row>
    <row r="44" spans="1:11" s="6" customFormat="1" ht="24" customHeight="1">
      <c r="A44" s="321">
        <v>28</v>
      </c>
      <c r="B44" s="322">
        <v>1</v>
      </c>
      <c r="C44" s="323" t="s">
        <v>689</v>
      </c>
      <c r="D44" s="323" t="s">
        <v>206</v>
      </c>
      <c r="E44" s="323" t="s">
        <v>40</v>
      </c>
      <c r="F44" s="324">
        <v>16.32</v>
      </c>
      <c r="G44" s="325"/>
      <c r="H44" s="272">
        <f>F44*G44</f>
        <v>0</v>
      </c>
      <c r="I44" s="326"/>
      <c r="J44" s="309"/>
      <c r="K44" s="309"/>
    </row>
    <row r="45" spans="1:11" s="6" customFormat="1" ht="13.5" customHeight="1">
      <c r="A45" s="273">
        <v>29</v>
      </c>
      <c r="B45" s="274">
        <v>1</v>
      </c>
      <c r="C45" s="271">
        <v>452312131</v>
      </c>
      <c r="D45" s="271" t="s">
        <v>247</v>
      </c>
      <c r="E45" s="271" t="s">
        <v>40</v>
      </c>
      <c r="F45" s="275">
        <v>12.48</v>
      </c>
      <c r="G45" s="272"/>
      <c r="H45" s="272">
        <f>F45*G45</f>
        <v>0</v>
      </c>
      <c r="I45" s="287">
        <v>21</v>
      </c>
      <c r="J45" s="309"/>
      <c r="K45" s="309"/>
    </row>
    <row r="46" spans="1:11" s="6" customFormat="1" ht="24" customHeight="1" thickBot="1">
      <c r="A46" s="299">
        <v>30</v>
      </c>
      <c r="B46" s="300">
        <v>1</v>
      </c>
      <c r="C46" s="301" t="s">
        <v>83</v>
      </c>
      <c r="D46" s="301" t="s">
        <v>84</v>
      </c>
      <c r="E46" s="301" t="s">
        <v>20</v>
      </c>
      <c r="F46" s="302">
        <v>20.8</v>
      </c>
      <c r="G46" s="305"/>
      <c r="H46" s="305">
        <f>F46*G46</f>
        <v>0</v>
      </c>
      <c r="I46" s="306">
        <v>21</v>
      </c>
      <c r="J46" s="309"/>
      <c r="K46" s="309"/>
    </row>
    <row r="47" spans="1:11" s="6" customFormat="1" ht="21" customHeight="1" thickBot="1">
      <c r="A47" s="315"/>
      <c r="B47" s="315"/>
      <c r="C47" s="316" t="s">
        <v>13</v>
      </c>
      <c r="D47" s="316" t="s">
        <v>85</v>
      </c>
      <c r="E47" s="316"/>
      <c r="F47" s="317"/>
      <c r="G47" s="318"/>
      <c r="H47" s="318">
        <f>SUM(H48:H55)</f>
        <v>0</v>
      </c>
      <c r="I47" s="319"/>
      <c r="J47" s="309"/>
      <c r="K47" s="309"/>
    </row>
    <row r="48" spans="1:11" s="6" customFormat="1" ht="21" customHeight="1">
      <c r="A48" s="278">
        <v>31</v>
      </c>
      <c r="B48" s="279">
        <v>1</v>
      </c>
      <c r="C48" s="280">
        <v>564851114</v>
      </c>
      <c r="D48" s="280" t="s">
        <v>160</v>
      </c>
      <c r="E48" s="280" t="s">
        <v>20</v>
      </c>
      <c r="F48" s="281">
        <v>156</v>
      </c>
      <c r="G48" s="307"/>
      <c r="H48" s="307">
        <f aca="true" t="shared" si="2" ref="H48:H55">F48*G48</f>
        <v>0</v>
      </c>
      <c r="I48" s="327">
        <v>21</v>
      </c>
      <c r="J48" s="309"/>
      <c r="K48" s="309"/>
    </row>
    <row r="49" spans="1:11" s="6" customFormat="1" ht="24" customHeight="1">
      <c r="A49" s="273">
        <v>32</v>
      </c>
      <c r="B49" s="274">
        <v>1</v>
      </c>
      <c r="C49" s="271" t="s">
        <v>86</v>
      </c>
      <c r="D49" s="271" t="s">
        <v>87</v>
      </c>
      <c r="E49" s="271" t="s">
        <v>20</v>
      </c>
      <c r="F49" s="275">
        <v>156</v>
      </c>
      <c r="G49" s="272"/>
      <c r="H49" s="272">
        <f t="shared" si="2"/>
        <v>0</v>
      </c>
      <c r="I49" s="287">
        <v>21</v>
      </c>
      <c r="J49" s="309"/>
      <c r="K49" s="309"/>
    </row>
    <row r="50" spans="1:11" s="6" customFormat="1" ht="24" customHeight="1">
      <c r="A50" s="273">
        <v>33</v>
      </c>
      <c r="B50" s="274">
        <v>1</v>
      </c>
      <c r="C50" s="271" t="s">
        <v>88</v>
      </c>
      <c r="D50" s="271" t="s">
        <v>89</v>
      </c>
      <c r="E50" s="271" t="s">
        <v>20</v>
      </c>
      <c r="F50" s="275">
        <v>156</v>
      </c>
      <c r="G50" s="272"/>
      <c r="H50" s="272">
        <f t="shared" si="2"/>
        <v>0</v>
      </c>
      <c r="I50" s="287">
        <v>21</v>
      </c>
      <c r="J50" s="309"/>
      <c r="K50" s="309"/>
    </row>
    <row r="51" spans="1:11" s="6" customFormat="1" ht="24" customHeight="1">
      <c r="A51" s="273">
        <v>34</v>
      </c>
      <c r="B51" s="274">
        <v>1</v>
      </c>
      <c r="C51" s="271" t="s">
        <v>90</v>
      </c>
      <c r="D51" s="271" t="s">
        <v>91</v>
      </c>
      <c r="E51" s="271" t="s">
        <v>20</v>
      </c>
      <c r="F51" s="275">
        <v>528</v>
      </c>
      <c r="G51" s="272"/>
      <c r="H51" s="272">
        <f t="shared" si="2"/>
        <v>0</v>
      </c>
      <c r="I51" s="287">
        <v>21</v>
      </c>
      <c r="J51" s="309"/>
      <c r="K51" s="309"/>
    </row>
    <row r="52" spans="1:11" s="6" customFormat="1" ht="24" customHeight="1">
      <c r="A52" s="273">
        <v>35</v>
      </c>
      <c r="B52" s="274">
        <v>1</v>
      </c>
      <c r="C52" s="271" t="s">
        <v>92</v>
      </c>
      <c r="D52" s="271" t="s">
        <v>93</v>
      </c>
      <c r="E52" s="271" t="s">
        <v>20</v>
      </c>
      <c r="F52" s="275">
        <v>156</v>
      </c>
      <c r="G52" s="272"/>
      <c r="H52" s="272">
        <f t="shared" si="2"/>
        <v>0</v>
      </c>
      <c r="I52" s="287">
        <v>21</v>
      </c>
      <c r="J52" s="309"/>
      <c r="K52" s="309"/>
    </row>
    <row r="53" spans="1:11" s="6" customFormat="1" ht="13.5" customHeight="1">
      <c r="A53" s="295">
        <v>36</v>
      </c>
      <c r="B53" s="296">
        <v>1</v>
      </c>
      <c r="C53" s="297">
        <v>599141111</v>
      </c>
      <c r="D53" s="297" t="s">
        <v>95</v>
      </c>
      <c r="E53" s="297" t="s">
        <v>35</v>
      </c>
      <c r="F53" s="298">
        <v>8</v>
      </c>
      <c r="G53" s="328"/>
      <c r="H53" s="328">
        <f t="shared" si="2"/>
        <v>0</v>
      </c>
      <c r="I53" s="329">
        <v>21</v>
      </c>
      <c r="J53" s="309"/>
      <c r="K53" s="309"/>
    </row>
    <row r="54" spans="1:11" s="6" customFormat="1" ht="13.5" customHeight="1">
      <c r="A54" s="330" t="s">
        <v>615</v>
      </c>
      <c r="B54" s="331">
        <v>1</v>
      </c>
      <c r="C54" s="332">
        <v>573211111</v>
      </c>
      <c r="D54" s="332" t="s">
        <v>616</v>
      </c>
      <c r="E54" s="332" t="s">
        <v>20</v>
      </c>
      <c r="F54" s="290">
        <v>840</v>
      </c>
      <c r="G54" s="290"/>
      <c r="H54" s="505">
        <f t="shared" si="2"/>
        <v>0</v>
      </c>
      <c r="I54" s="287">
        <v>21</v>
      </c>
      <c r="J54" s="309"/>
      <c r="K54" s="309"/>
    </row>
    <row r="55" spans="1:11" s="6" customFormat="1" ht="13.5" customHeight="1" thickBot="1">
      <c r="A55" s="333" t="s">
        <v>617</v>
      </c>
      <c r="B55" s="334">
        <v>1</v>
      </c>
      <c r="C55" s="335">
        <v>573191111</v>
      </c>
      <c r="D55" s="335" t="s">
        <v>618</v>
      </c>
      <c r="E55" s="335" t="s">
        <v>20</v>
      </c>
      <c r="F55" s="291">
        <v>156</v>
      </c>
      <c r="G55" s="291"/>
      <c r="H55" s="504">
        <f t="shared" si="2"/>
        <v>0</v>
      </c>
      <c r="I55" s="293">
        <v>21</v>
      </c>
      <c r="J55" s="309"/>
      <c r="K55" s="309"/>
    </row>
    <row r="56" spans="1:11" s="6" customFormat="1" ht="21" customHeight="1" thickBot="1">
      <c r="A56" s="315"/>
      <c r="B56" s="315"/>
      <c r="C56" s="316" t="s">
        <v>14</v>
      </c>
      <c r="D56" s="316" t="s">
        <v>96</v>
      </c>
      <c r="E56" s="316"/>
      <c r="F56" s="317"/>
      <c r="G56" s="318"/>
      <c r="H56" s="318">
        <f>SUM(H57:H69)</f>
        <v>0</v>
      </c>
      <c r="I56" s="319"/>
      <c r="J56" s="309"/>
      <c r="K56" s="309"/>
    </row>
    <row r="57" spans="1:11" s="6" customFormat="1" ht="24" customHeight="1">
      <c r="A57" s="278">
        <v>37</v>
      </c>
      <c r="B57" s="279">
        <v>1</v>
      </c>
      <c r="C57" s="280" t="s">
        <v>97</v>
      </c>
      <c r="D57" s="280" t="s">
        <v>98</v>
      </c>
      <c r="E57" s="280" t="s">
        <v>35</v>
      </c>
      <c r="F57" s="281">
        <v>130</v>
      </c>
      <c r="G57" s="307"/>
      <c r="H57" s="307">
        <f>F57*G57</f>
        <v>0</v>
      </c>
      <c r="I57" s="308">
        <v>21</v>
      </c>
      <c r="J57" s="309"/>
      <c r="K57" s="309"/>
    </row>
    <row r="58" spans="1:11" s="6" customFormat="1" ht="24" customHeight="1">
      <c r="A58" s="282">
        <v>38</v>
      </c>
      <c r="B58" s="283">
        <v>1</v>
      </c>
      <c r="C58" s="284" t="s">
        <v>99</v>
      </c>
      <c r="D58" s="284" t="s">
        <v>100</v>
      </c>
      <c r="E58" s="284" t="s">
        <v>35</v>
      </c>
      <c r="F58" s="285">
        <v>132.458</v>
      </c>
      <c r="G58" s="286"/>
      <c r="H58" s="286">
        <f>F58*G58</f>
        <v>0</v>
      </c>
      <c r="I58" s="287">
        <v>21</v>
      </c>
      <c r="J58" s="309"/>
      <c r="K58" s="309"/>
    </row>
    <row r="59" spans="1:11" s="6" customFormat="1" ht="24" customHeight="1">
      <c r="A59" s="273">
        <v>39</v>
      </c>
      <c r="B59" s="274">
        <v>1</v>
      </c>
      <c r="C59" s="271" t="s">
        <v>101</v>
      </c>
      <c r="D59" s="271" t="s">
        <v>102</v>
      </c>
      <c r="E59" s="271" t="s">
        <v>80</v>
      </c>
      <c r="F59" s="275">
        <v>7</v>
      </c>
      <c r="G59" s="272"/>
      <c r="H59" s="272">
        <f aca="true" t="shared" si="3" ref="H59:H69">F59*G59</f>
        <v>0</v>
      </c>
      <c r="I59" s="287">
        <v>21</v>
      </c>
      <c r="J59" s="309"/>
      <c r="K59" s="309"/>
    </row>
    <row r="60" spans="1:11" s="6" customFormat="1" ht="24" customHeight="1">
      <c r="A60" s="282">
        <v>40</v>
      </c>
      <c r="B60" s="283">
        <v>1</v>
      </c>
      <c r="C60" s="284" t="s">
        <v>103</v>
      </c>
      <c r="D60" s="284" t="s">
        <v>104</v>
      </c>
      <c r="E60" s="284" t="s">
        <v>80</v>
      </c>
      <c r="F60" s="285">
        <v>7.105</v>
      </c>
      <c r="G60" s="286"/>
      <c r="H60" s="286">
        <f>F60*G60</f>
        <v>0</v>
      </c>
      <c r="I60" s="287">
        <v>21</v>
      </c>
      <c r="J60" s="309"/>
      <c r="K60" s="309"/>
    </row>
    <row r="61" spans="1:11" s="6" customFormat="1" ht="24" customHeight="1">
      <c r="A61" s="273">
        <v>41</v>
      </c>
      <c r="B61" s="274">
        <v>1</v>
      </c>
      <c r="C61" s="271" t="s">
        <v>105</v>
      </c>
      <c r="D61" s="271" t="s">
        <v>106</v>
      </c>
      <c r="E61" s="271" t="s">
        <v>80</v>
      </c>
      <c r="F61" s="275">
        <v>6</v>
      </c>
      <c r="G61" s="272"/>
      <c r="H61" s="272">
        <f t="shared" si="3"/>
        <v>0</v>
      </c>
      <c r="I61" s="287">
        <v>21</v>
      </c>
      <c r="J61" s="309"/>
      <c r="K61" s="309"/>
    </row>
    <row r="62" spans="1:11" s="6" customFormat="1" ht="24" customHeight="1">
      <c r="A62" s="282">
        <v>42</v>
      </c>
      <c r="B62" s="283">
        <v>1</v>
      </c>
      <c r="C62" s="284" t="s">
        <v>107</v>
      </c>
      <c r="D62" s="284" t="s">
        <v>108</v>
      </c>
      <c r="E62" s="284" t="s">
        <v>80</v>
      </c>
      <c r="F62" s="285">
        <v>6</v>
      </c>
      <c r="G62" s="286"/>
      <c r="H62" s="286">
        <f>F62*G62</f>
        <v>0</v>
      </c>
      <c r="I62" s="287">
        <v>21</v>
      </c>
      <c r="J62" s="309"/>
      <c r="K62" s="309"/>
    </row>
    <row r="63" spans="1:11" s="6" customFormat="1" ht="24" customHeight="1">
      <c r="A63" s="273">
        <v>43</v>
      </c>
      <c r="B63" s="274">
        <v>1</v>
      </c>
      <c r="C63" s="271" t="s">
        <v>109</v>
      </c>
      <c r="D63" s="271" t="s">
        <v>110</v>
      </c>
      <c r="E63" s="271" t="s">
        <v>80</v>
      </c>
      <c r="F63" s="275">
        <v>6</v>
      </c>
      <c r="G63" s="272"/>
      <c r="H63" s="272">
        <f t="shared" si="3"/>
        <v>0</v>
      </c>
      <c r="I63" s="287">
        <v>21</v>
      </c>
      <c r="J63" s="309"/>
      <c r="K63" s="309"/>
    </row>
    <row r="64" spans="1:11" s="6" customFormat="1" ht="13.5" customHeight="1">
      <c r="A64" s="282">
        <v>44</v>
      </c>
      <c r="B64" s="283">
        <v>1</v>
      </c>
      <c r="C64" s="284" t="s">
        <v>111</v>
      </c>
      <c r="D64" s="284" t="s">
        <v>112</v>
      </c>
      <c r="E64" s="284" t="s">
        <v>113</v>
      </c>
      <c r="F64" s="285">
        <v>6</v>
      </c>
      <c r="G64" s="286"/>
      <c r="H64" s="286">
        <f>F64*G64</f>
        <v>0</v>
      </c>
      <c r="I64" s="287">
        <v>21</v>
      </c>
      <c r="J64" s="309"/>
      <c r="K64" s="309"/>
    </row>
    <row r="65" spans="1:11" s="6" customFormat="1" ht="34.5" customHeight="1">
      <c r="A65" s="273">
        <v>45</v>
      </c>
      <c r="B65" s="274">
        <v>1</v>
      </c>
      <c r="C65" s="271" t="s">
        <v>114</v>
      </c>
      <c r="D65" s="271" t="s">
        <v>115</v>
      </c>
      <c r="E65" s="271" t="s">
        <v>116</v>
      </c>
      <c r="F65" s="275">
        <v>2</v>
      </c>
      <c r="G65" s="272"/>
      <c r="H65" s="272">
        <f t="shared" si="3"/>
        <v>0</v>
      </c>
      <c r="I65" s="287">
        <v>21</v>
      </c>
      <c r="J65" s="309"/>
      <c r="K65" s="309"/>
    </row>
    <row r="66" spans="1:11" s="6" customFormat="1" ht="34.5" customHeight="1">
      <c r="A66" s="273">
        <v>46</v>
      </c>
      <c r="B66" s="274">
        <v>1</v>
      </c>
      <c r="C66" s="271" t="s">
        <v>117</v>
      </c>
      <c r="D66" s="271" t="s">
        <v>118</v>
      </c>
      <c r="E66" s="271" t="s">
        <v>116</v>
      </c>
      <c r="F66" s="275">
        <v>3</v>
      </c>
      <c r="G66" s="272"/>
      <c r="H66" s="272">
        <f t="shared" si="3"/>
        <v>0</v>
      </c>
      <c r="I66" s="287">
        <v>21</v>
      </c>
      <c r="J66" s="309"/>
      <c r="K66" s="309"/>
    </row>
    <row r="67" spans="1:11" s="6" customFormat="1" ht="34.5" customHeight="1">
      <c r="A67" s="273">
        <v>47</v>
      </c>
      <c r="B67" s="274">
        <v>1</v>
      </c>
      <c r="C67" s="271" t="s">
        <v>119</v>
      </c>
      <c r="D67" s="271" t="s">
        <v>120</v>
      </c>
      <c r="E67" s="271" t="s">
        <v>116</v>
      </c>
      <c r="F67" s="275">
        <v>1</v>
      </c>
      <c r="G67" s="272"/>
      <c r="H67" s="272">
        <f t="shared" si="3"/>
        <v>0</v>
      </c>
      <c r="I67" s="287">
        <v>21</v>
      </c>
      <c r="J67" s="309"/>
      <c r="K67" s="309"/>
    </row>
    <row r="68" spans="1:11" s="6" customFormat="1" ht="24" customHeight="1">
      <c r="A68" s="273">
        <v>48</v>
      </c>
      <c r="B68" s="274">
        <v>1</v>
      </c>
      <c r="C68" s="271" t="s">
        <v>176</v>
      </c>
      <c r="D68" s="271" t="s">
        <v>177</v>
      </c>
      <c r="E68" s="271" t="s">
        <v>116</v>
      </c>
      <c r="F68" s="275">
        <v>6</v>
      </c>
      <c r="G68" s="272"/>
      <c r="H68" s="272">
        <f t="shared" si="3"/>
        <v>0</v>
      </c>
      <c r="I68" s="287">
        <v>21</v>
      </c>
      <c r="J68" s="309"/>
      <c r="K68" s="309"/>
    </row>
    <row r="69" spans="1:11" s="6" customFormat="1" ht="13.5" customHeight="1" thickBot="1">
      <c r="A69" s="299">
        <v>49</v>
      </c>
      <c r="B69" s="300">
        <v>1</v>
      </c>
      <c r="C69" s="301" t="s">
        <v>121</v>
      </c>
      <c r="D69" s="301" t="s">
        <v>122</v>
      </c>
      <c r="E69" s="301" t="s">
        <v>35</v>
      </c>
      <c r="F69" s="302">
        <v>130</v>
      </c>
      <c r="G69" s="305"/>
      <c r="H69" s="305">
        <f t="shared" si="3"/>
        <v>0</v>
      </c>
      <c r="I69" s="306">
        <v>21</v>
      </c>
      <c r="J69" s="309"/>
      <c r="K69" s="309"/>
    </row>
    <row r="70" spans="1:11" s="6" customFormat="1" ht="21" customHeight="1" thickBot="1">
      <c r="A70" s="315"/>
      <c r="B70" s="315"/>
      <c r="C70" s="316" t="s">
        <v>123</v>
      </c>
      <c r="D70" s="316" t="s">
        <v>124</v>
      </c>
      <c r="E70" s="316"/>
      <c r="F70" s="317"/>
      <c r="G70" s="318"/>
      <c r="H70" s="318">
        <f>SUM(H71:H74)</f>
        <v>0</v>
      </c>
      <c r="I70" s="319"/>
      <c r="J70" s="309"/>
      <c r="K70" s="309"/>
    </row>
    <row r="71" spans="1:11" s="6" customFormat="1" ht="13.5" customHeight="1">
      <c r="A71" s="278">
        <v>50</v>
      </c>
      <c r="B71" s="279">
        <v>1</v>
      </c>
      <c r="C71" s="280" t="s">
        <v>125</v>
      </c>
      <c r="D71" s="280" t="s">
        <v>126</v>
      </c>
      <c r="E71" s="280" t="s">
        <v>35</v>
      </c>
      <c r="F71" s="281">
        <v>262.4</v>
      </c>
      <c r="G71" s="307"/>
      <c r="H71" s="307">
        <f>F71*G71</f>
        <v>0</v>
      </c>
      <c r="I71" s="308">
        <v>21</v>
      </c>
      <c r="J71" s="309"/>
      <c r="K71" s="309"/>
    </row>
    <row r="72" spans="1:11" s="6" customFormat="1" ht="13.5" customHeight="1">
      <c r="A72" s="273">
        <v>51</v>
      </c>
      <c r="B72" s="274">
        <v>1</v>
      </c>
      <c r="C72" s="271" t="s">
        <v>127</v>
      </c>
      <c r="D72" s="271" t="s">
        <v>128</v>
      </c>
      <c r="E72" s="271" t="s">
        <v>63</v>
      </c>
      <c r="F72" s="275">
        <v>307.356</v>
      </c>
      <c r="G72" s="272"/>
      <c r="H72" s="272">
        <f>F72*G72</f>
        <v>0</v>
      </c>
      <c r="I72" s="287">
        <v>21</v>
      </c>
      <c r="J72" s="309"/>
      <c r="K72" s="309"/>
    </row>
    <row r="73" spans="1:11" s="6" customFormat="1" ht="22.5">
      <c r="A73" s="295">
        <v>52</v>
      </c>
      <c r="B73" s="296">
        <v>1</v>
      </c>
      <c r="C73" s="297">
        <v>979082219</v>
      </c>
      <c r="D73" s="297" t="s">
        <v>661</v>
      </c>
      <c r="E73" s="297" t="s">
        <v>63</v>
      </c>
      <c r="F73" s="298">
        <v>2391.75</v>
      </c>
      <c r="G73" s="328"/>
      <c r="H73" s="328">
        <f>F73*G73</f>
        <v>0</v>
      </c>
      <c r="I73" s="329"/>
      <c r="J73" s="309"/>
      <c r="K73" s="309"/>
    </row>
    <row r="74" spans="1:11" s="6" customFormat="1" ht="24" customHeight="1" thickBot="1">
      <c r="A74" s="299" t="s">
        <v>662</v>
      </c>
      <c r="B74" s="300">
        <v>1</v>
      </c>
      <c r="C74" s="301" t="s">
        <v>129</v>
      </c>
      <c r="D74" s="301" t="s">
        <v>663</v>
      </c>
      <c r="E74" s="301" t="s">
        <v>63</v>
      </c>
      <c r="F74" s="302">
        <v>307.356</v>
      </c>
      <c r="G74" s="305"/>
      <c r="H74" s="305">
        <f>F74*G74</f>
        <v>0</v>
      </c>
      <c r="I74" s="306">
        <v>21</v>
      </c>
      <c r="J74" s="309"/>
      <c r="K74" s="309"/>
    </row>
    <row r="75" spans="1:11" s="6" customFormat="1" ht="21" customHeight="1" thickBot="1">
      <c r="A75" s="315"/>
      <c r="B75" s="315"/>
      <c r="C75" s="316" t="s">
        <v>131</v>
      </c>
      <c r="D75" s="316" t="s">
        <v>132</v>
      </c>
      <c r="E75" s="316"/>
      <c r="F75" s="317"/>
      <c r="G75" s="318"/>
      <c r="H75" s="318">
        <f>SUM(H76)</f>
        <v>0</v>
      </c>
      <c r="I75" s="319"/>
      <c r="J75" s="309"/>
      <c r="K75" s="309"/>
    </row>
    <row r="76" spans="1:11" s="6" customFormat="1" ht="24" customHeight="1" thickBot="1">
      <c r="A76" s="336">
        <v>53</v>
      </c>
      <c r="B76" s="337">
        <v>1</v>
      </c>
      <c r="C76" s="338" t="s">
        <v>133</v>
      </c>
      <c r="D76" s="338" t="s">
        <v>134</v>
      </c>
      <c r="E76" s="338" t="s">
        <v>63</v>
      </c>
      <c r="F76" s="339">
        <v>672.616</v>
      </c>
      <c r="G76" s="340"/>
      <c r="H76" s="340">
        <f>F76*G76</f>
        <v>0</v>
      </c>
      <c r="I76" s="341">
        <v>21</v>
      </c>
      <c r="J76" s="309"/>
      <c r="K76" s="309"/>
    </row>
    <row r="77" spans="1:11" s="6" customFormat="1" ht="21" customHeight="1">
      <c r="A77" s="315"/>
      <c r="B77" s="315"/>
      <c r="C77" s="316" t="s">
        <v>135</v>
      </c>
      <c r="D77" s="316" t="s">
        <v>136</v>
      </c>
      <c r="E77" s="316"/>
      <c r="F77" s="317"/>
      <c r="G77" s="318"/>
      <c r="H77" s="318">
        <f>H78</f>
        <v>0</v>
      </c>
      <c r="I77" s="319"/>
      <c r="J77" s="309"/>
      <c r="K77" s="309"/>
    </row>
    <row r="78" spans="1:11" s="6" customFormat="1" ht="21" customHeight="1" thickBot="1">
      <c r="A78" s="315"/>
      <c r="B78" s="315"/>
      <c r="C78" s="316" t="s">
        <v>137</v>
      </c>
      <c r="D78" s="316" t="s">
        <v>138</v>
      </c>
      <c r="E78" s="316"/>
      <c r="F78" s="317"/>
      <c r="G78" s="318"/>
      <c r="H78" s="318">
        <f>SUM(H79:H80)</f>
        <v>0</v>
      </c>
      <c r="I78" s="319"/>
      <c r="J78" s="309"/>
      <c r="K78" s="309"/>
    </row>
    <row r="79" spans="1:11" s="6" customFormat="1" ht="13.5" customHeight="1">
      <c r="A79" s="278">
        <v>54</v>
      </c>
      <c r="B79" s="279">
        <v>1</v>
      </c>
      <c r="C79" s="280" t="s">
        <v>139</v>
      </c>
      <c r="D79" s="280" t="s">
        <v>140</v>
      </c>
      <c r="E79" s="280" t="s">
        <v>74</v>
      </c>
      <c r="F79" s="281">
        <v>6</v>
      </c>
      <c r="G79" s="307"/>
      <c r="H79" s="307">
        <f>F79*G79</f>
        <v>0</v>
      </c>
      <c r="I79" s="308">
        <v>21</v>
      </c>
      <c r="J79" s="309"/>
      <c r="K79" s="309"/>
    </row>
    <row r="80" spans="1:11" s="6" customFormat="1" ht="13.5" customHeight="1" thickBot="1">
      <c r="A80" s="299">
        <v>55</v>
      </c>
      <c r="B80" s="300">
        <v>1</v>
      </c>
      <c r="C80" s="301" t="s">
        <v>141</v>
      </c>
      <c r="D80" s="301" t="s">
        <v>142</v>
      </c>
      <c r="E80" s="301" t="s">
        <v>35</v>
      </c>
      <c r="F80" s="302">
        <v>130</v>
      </c>
      <c r="G80" s="305"/>
      <c r="H80" s="305">
        <f>F80*G80</f>
        <v>0</v>
      </c>
      <c r="I80" s="306">
        <v>21</v>
      </c>
      <c r="J80" s="309"/>
      <c r="K80" s="309"/>
    </row>
    <row r="81" spans="1:11" s="6" customFormat="1" ht="21" customHeight="1">
      <c r="A81" s="342"/>
      <c r="B81" s="342"/>
      <c r="C81" s="343"/>
      <c r="D81" s="343" t="s">
        <v>143</v>
      </c>
      <c r="E81" s="343"/>
      <c r="F81" s="344"/>
      <c r="G81" s="345"/>
      <c r="H81" s="345">
        <f>H12+H77</f>
        <v>0</v>
      </c>
      <c r="I81" s="319"/>
      <c r="J81" s="309"/>
      <c r="K81" s="309"/>
    </row>
    <row r="82" spans="1:11" ht="12" customHeight="1">
      <c r="A82" s="346"/>
      <c r="B82" s="346"/>
      <c r="C82" s="347"/>
      <c r="D82" s="347"/>
      <c r="E82" s="347"/>
      <c r="F82" s="348"/>
      <c r="G82" s="349"/>
      <c r="H82" s="349"/>
      <c r="I82" s="350"/>
      <c r="J82" s="351"/>
      <c r="K82" s="351"/>
    </row>
    <row r="83" spans="1:11" ht="12" customHeight="1">
      <c r="A83" s="346"/>
      <c r="B83" s="346"/>
      <c r="C83" s="347"/>
      <c r="D83" s="347"/>
      <c r="E83" s="347"/>
      <c r="F83" s="348"/>
      <c r="G83" s="349"/>
      <c r="H83" s="349"/>
      <c r="I83" s="350"/>
      <c r="J83" s="351"/>
      <c r="K83" s="351"/>
    </row>
    <row r="84" spans="1:11" ht="12" customHeight="1">
      <c r="A84" s="346"/>
      <c r="B84" s="346"/>
      <c r="C84" s="347"/>
      <c r="D84" s="347"/>
      <c r="E84" s="347"/>
      <c r="F84" s="348"/>
      <c r="G84" s="349"/>
      <c r="H84" s="349"/>
      <c r="I84" s="350"/>
      <c r="J84" s="351"/>
      <c r="K84" s="351"/>
    </row>
    <row r="85" spans="1:11" ht="12" customHeight="1">
      <c r="A85" s="346"/>
      <c r="B85" s="346"/>
      <c r="C85" s="347"/>
      <c r="D85" s="347"/>
      <c r="E85" s="347"/>
      <c r="F85" s="348"/>
      <c r="G85" s="349"/>
      <c r="H85" s="349"/>
      <c r="I85" s="350"/>
      <c r="J85" s="351"/>
      <c r="K85" s="351"/>
    </row>
    <row r="86" spans="1:11" ht="12" customHeight="1">
      <c r="A86" s="346"/>
      <c r="B86" s="346"/>
      <c r="C86" s="347"/>
      <c r="D86" s="347"/>
      <c r="E86" s="347"/>
      <c r="F86" s="348"/>
      <c r="G86" s="349"/>
      <c r="H86" s="349"/>
      <c r="I86" s="350"/>
      <c r="J86" s="351"/>
      <c r="K86" s="351"/>
    </row>
    <row r="87" spans="1:11" ht="12" customHeight="1">
      <c r="A87" s="346"/>
      <c r="B87" s="346"/>
      <c r="C87" s="347"/>
      <c r="D87" s="347"/>
      <c r="E87" s="347"/>
      <c r="F87" s="348"/>
      <c r="G87" s="349"/>
      <c r="H87" s="349"/>
      <c r="I87" s="350"/>
      <c r="J87" s="351"/>
      <c r="K87" s="351"/>
    </row>
    <row r="88" spans="1:11" ht="12" customHeight="1">
      <c r="A88" s="346"/>
      <c r="B88" s="346"/>
      <c r="C88" s="347"/>
      <c r="D88" s="347"/>
      <c r="E88" s="347"/>
      <c r="F88" s="348"/>
      <c r="G88" s="349"/>
      <c r="H88" s="349"/>
      <c r="I88" s="350"/>
      <c r="J88" s="351"/>
      <c r="K88" s="351"/>
    </row>
    <row r="89" spans="1:11" ht="12" customHeight="1">
      <c r="A89" s="346"/>
      <c r="B89" s="346"/>
      <c r="C89" s="347"/>
      <c r="D89" s="347"/>
      <c r="E89" s="347"/>
      <c r="F89" s="348"/>
      <c r="G89" s="349"/>
      <c r="H89" s="349"/>
      <c r="I89" s="350"/>
      <c r="J89" s="351"/>
      <c r="K89" s="351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8"/>
    </row>
    <row r="102" ht="12" customHeight="1">
      <c r="I102" s="28"/>
    </row>
    <row r="103" ht="12" customHeight="1">
      <c r="I103" s="28"/>
    </row>
    <row r="104" ht="12" customHeight="1">
      <c r="I104" s="28"/>
    </row>
    <row r="105" ht="12" customHeight="1">
      <c r="I105" s="28"/>
    </row>
    <row r="106" ht="12" customHeight="1">
      <c r="I106" s="28"/>
    </row>
    <row r="107" ht="12" customHeight="1">
      <c r="I107" s="28"/>
    </row>
    <row r="108" ht="12" customHeight="1">
      <c r="I108" s="28"/>
    </row>
    <row r="109" ht="12" customHeight="1">
      <c r="I109" s="28"/>
    </row>
    <row r="110" ht="12" customHeight="1">
      <c r="I110" s="28"/>
    </row>
    <row r="111" ht="12" customHeight="1">
      <c r="I111" s="28"/>
    </row>
    <row r="112" ht="12" customHeight="1">
      <c r="I112" s="26"/>
    </row>
    <row r="113" ht="12" customHeight="1">
      <c r="I113" s="26"/>
    </row>
    <row r="114" ht="12" customHeight="1">
      <c r="I114" s="26"/>
    </row>
    <row r="115" ht="12" customHeight="1">
      <c r="I115" s="26"/>
    </row>
    <row r="116" ht="12" customHeight="1">
      <c r="I116" s="26"/>
    </row>
    <row r="117" ht="12" customHeight="1">
      <c r="I117" s="26"/>
    </row>
    <row r="118" ht="12" customHeight="1">
      <c r="I118" s="26"/>
    </row>
    <row r="119" ht="12" customHeight="1">
      <c r="I119" s="26"/>
    </row>
    <row r="120" ht="12" customHeight="1">
      <c r="I120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r.3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showGridLines="0" view="pageBreakPreview" zoomScaleSheetLayoutView="100" zoomScalePageLayoutView="0" workbookViewId="0" topLeftCell="A1">
      <selection activeCell="H13" sqref="H13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604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336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605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609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H13+H46+H49+H53+H63+H73+H79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SUM(H14:H45)</f>
        <v>0</v>
      </c>
    </row>
    <row r="14" spans="1:9" s="6" customFormat="1" ht="24" customHeight="1">
      <c r="A14" s="33">
        <v>1</v>
      </c>
      <c r="B14" s="269">
        <v>19</v>
      </c>
      <c r="C14" s="34" t="s">
        <v>337</v>
      </c>
      <c r="D14" s="34" t="s">
        <v>338</v>
      </c>
      <c r="E14" s="34" t="s">
        <v>20</v>
      </c>
      <c r="F14" s="35">
        <v>71.34</v>
      </c>
      <c r="G14" s="36"/>
      <c r="H14" s="36">
        <f>F14*G14</f>
        <v>0</v>
      </c>
      <c r="I14" s="37">
        <v>21</v>
      </c>
    </row>
    <row r="15" spans="1:9" s="6" customFormat="1" ht="13.5" customHeight="1">
      <c r="A15" s="38">
        <v>2</v>
      </c>
      <c r="B15" s="270">
        <v>19</v>
      </c>
      <c r="C15" s="39" t="s">
        <v>18</v>
      </c>
      <c r="D15" s="39" t="s">
        <v>19</v>
      </c>
      <c r="E15" s="39" t="s">
        <v>20</v>
      </c>
      <c r="F15" s="40">
        <v>91.98</v>
      </c>
      <c r="G15" s="41"/>
      <c r="H15" s="41">
        <f>F15*G15</f>
        <v>0</v>
      </c>
      <c r="I15" s="42">
        <v>21</v>
      </c>
    </row>
    <row r="16" spans="1:9" s="6" customFormat="1" ht="24" customHeight="1">
      <c r="A16" s="38">
        <v>3</v>
      </c>
      <c r="B16" s="270">
        <v>19</v>
      </c>
      <c r="C16" s="39" t="s">
        <v>21</v>
      </c>
      <c r="D16" s="39" t="s">
        <v>22</v>
      </c>
      <c r="E16" s="39" t="s">
        <v>20</v>
      </c>
      <c r="F16" s="40">
        <v>91.98</v>
      </c>
      <c r="G16" s="41"/>
      <c r="H16" s="41">
        <f aca="true" t="shared" si="0" ref="H16:H44">F16*G16</f>
        <v>0</v>
      </c>
      <c r="I16" s="42">
        <v>21</v>
      </c>
    </row>
    <row r="17" spans="1:9" s="6" customFormat="1" ht="13.5" customHeight="1">
      <c r="A17" s="38">
        <v>4</v>
      </c>
      <c r="B17" s="270">
        <v>19</v>
      </c>
      <c r="C17" s="39" t="s">
        <v>23</v>
      </c>
      <c r="D17" s="39" t="s">
        <v>181</v>
      </c>
      <c r="E17" s="39" t="s">
        <v>20</v>
      </c>
      <c r="F17" s="40">
        <v>91.98</v>
      </c>
      <c r="G17" s="41"/>
      <c r="H17" s="41">
        <f t="shared" si="0"/>
        <v>0</v>
      </c>
      <c r="I17" s="42">
        <v>21</v>
      </c>
    </row>
    <row r="18" spans="1:9" s="6" customFormat="1" ht="24" customHeight="1">
      <c r="A18" s="38">
        <v>5</v>
      </c>
      <c r="B18" s="270">
        <v>19</v>
      </c>
      <c r="C18" s="39" t="s">
        <v>25</v>
      </c>
      <c r="D18" s="39" t="s">
        <v>26</v>
      </c>
      <c r="E18" s="39" t="s">
        <v>20</v>
      </c>
      <c r="F18" s="40">
        <v>26.25</v>
      </c>
      <c r="G18" s="41"/>
      <c r="H18" s="41">
        <f t="shared" si="0"/>
        <v>0</v>
      </c>
      <c r="I18" s="42">
        <v>21</v>
      </c>
    </row>
    <row r="19" spans="1:9" s="6" customFormat="1" ht="24" customHeight="1">
      <c r="A19" s="38">
        <v>6</v>
      </c>
      <c r="B19" s="270">
        <v>19</v>
      </c>
      <c r="C19" s="39" t="s">
        <v>27</v>
      </c>
      <c r="D19" s="39" t="s">
        <v>28</v>
      </c>
      <c r="E19" s="39" t="s">
        <v>29</v>
      </c>
      <c r="F19" s="40">
        <v>336</v>
      </c>
      <c r="G19" s="41"/>
      <c r="H19" s="41">
        <f t="shared" si="0"/>
        <v>0</v>
      </c>
      <c r="I19" s="42">
        <v>21</v>
      </c>
    </row>
    <row r="20" spans="1:9" s="6" customFormat="1" ht="24" customHeight="1">
      <c r="A20" s="38">
        <v>7</v>
      </c>
      <c r="B20" s="270">
        <v>19</v>
      </c>
      <c r="C20" s="39" t="s">
        <v>30</v>
      </c>
      <c r="D20" s="39" t="s">
        <v>31</v>
      </c>
      <c r="E20" s="39" t="s">
        <v>32</v>
      </c>
      <c r="F20" s="40">
        <v>14</v>
      </c>
      <c r="G20" s="41"/>
      <c r="H20" s="41">
        <f t="shared" si="0"/>
        <v>0</v>
      </c>
      <c r="I20" s="42">
        <v>21</v>
      </c>
    </row>
    <row r="21" spans="1:9" s="6" customFormat="1" ht="24" customHeight="1">
      <c r="A21" s="38">
        <v>8</v>
      </c>
      <c r="B21" s="270">
        <v>19</v>
      </c>
      <c r="C21" s="39" t="s">
        <v>240</v>
      </c>
      <c r="D21" s="39" t="s">
        <v>293</v>
      </c>
      <c r="E21" s="39" t="s">
        <v>35</v>
      </c>
      <c r="F21" s="40">
        <v>2.4</v>
      </c>
      <c r="G21" s="41"/>
      <c r="H21" s="41">
        <f t="shared" si="0"/>
        <v>0</v>
      </c>
      <c r="I21" s="42">
        <v>21</v>
      </c>
    </row>
    <row r="22" spans="1:9" s="6" customFormat="1" ht="24" customHeight="1">
      <c r="A22" s="38">
        <v>9</v>
      </c>
      <c r="B22" s="270">
        <v>19</v>
      </c>
      <c r="C22" s="39" t="s">
        <v>36</v>
      </c>
      <c r="D22" s="39" t="s">
        <v>37</v>
      </c>
      <c r="E22" s="39" t="s">
        <v>35</v>
      </c>
      <c r="F22" s="40">
        <v>4.8</v>
      </c>
      <c r="G22" s="41"/>
      <c r="H22" s="41">
        <f t="shared" si="0"/>
        <v>0</v>
      </c>
      <c r="I22" s="42">
        <v>21</v>
      </c>
    </row>
    <row r="23" spans="1:9" s="6" customFormat="1" ht="13.5" customHeight="1">
      <c r="A23" s="38">
        <v>10</v>
      </c>
      <c r="B23" s="270">
        <v>19</v>
      </c>
      <c r="C23" s="39" t="s">
        <v>38</v>
      </c>
      <c r="D23" s="39" t="s">
        <v>39</v>
      </c>
      <c r="E23" s="39" t="s">
        <v>40</v>
      </c>
      <c r="F23" s="40">
        <v>12.96</v>
      </c>
      <c r="G23" s="41"/>
      <c r="H23" s="41">
        <f t="shared" si="0"/>
        <v>0</v>
      </c>
      <c r="I23" s="42">
        <v>21</v>
      </c>
    </row>
    <row r="24" spans="1:9" s="6" customFormat="1" ht="13.5" customHeight="1">
      <c r="A24" s="38">
        <v>11</v>
      </c>
      <c r="B24" s="270">
        <v>19</v>
      </c>
      <c r="C24" s="39" t="s">
        <v>148</v>
      </c>
      <c r="D24" s="39" t="s">
        <v>184</v>
      </c>
      <c r="E24" s="39" t="s">
        <v>40</v>
      </c>
      <c r="F24" s="40">
        <v>6.555</v>
      </c>
      <c r="G24" s="41"/>
      <c r="H24" s="41">
        <f t="shared" si="0"/>
        <v>0</v>
      </c>
      <c r="I24" s="42">
        <v>21</v>
      </c>
    </row>
    <row r="25" spans="1:11" s="6" customFormat="1" ht="24" customHeight="1">
      <c r="A25" s="395">
        <v>12</v>
      </c>
      <c r="B25" s="396">
        <v>19</v>
      </c>
      <c r="C25" s="397" t="s">
        <v>45</v>
      </c>
      <c r="D25" s="397" t="s">
        <v>46</v>
      </c>
      <c r="E25" s="397" t="s">
        <v>40</v>
      </c>
      <c r="F25" s="398">
        <v>190.179</v>
      </c>
      <c r="G25" s="399"/>
      <c r="H25" s="399">
        <f t="shared" si="0"/>
        <v>0</v>
      </c>
      <c r="I25" s="400">
        <v>21</v>
      </c>
      <c r="J25" s="309"/>
      <c r="K25" s="309"/>
    </row>
    <row r="26" spans="1:11" s="6" customFormat="1" ht="13.5" customHeight="1">
      <c r="A26" s="395">
        <v>13</v>
      </c>
      <c r="B26" s="396">
        <v>19</v>
      </c>
      <c r="C26" s="397" t="s">
        <v>47</v>
      </c>
      <c r="D26" s="397" t="s">
        <v>185</v>
      </c>
      <c r="E26" s="397" t="s">
        <v>40</v>
      </c>
      <c r="F26" s="398">
        <v>95.09</v>
      </c>
      <c r="G26" s="399"/>
      <c r="H26" s="399">
        <f t="shared" si="0"/>
        <v>0</v>
      </c>
      <c r="I26" s="400">
        <v>21</v>
      </c>
      <c r="J26" s="309"/>
      <c r="K26" s="309"/>
    </row>
    <row r="27" spans="1:11" s="6" customFormat="1" ht="13.5" customHeight="1">
      <c r="A27" s="395">
        <v>14</v>
      </c>
      <c r="B27" s="396">
        <v>19</v>
      </c>
      <c r="C27" s="397" t="s">
        <v>186</v>
      </c>
      <c r="D27" s="397" t="s">
        <v>187</v>
      </c>
      <c r="E27" s="397" t="s">
        <v>20</v>
      </c>
      <c r="F27" s="398">
        <v>345.762</v>
      </c>
      <c r="G27" s="399"/>
      <c r="H27" s="399">
        <f t="shared" si="0"/>
        <v>0</v>
      </c>
      <c r="I27" s="400">
        <v>21</v>
      </c>
      <c r="J27" s="309"/>
      <c r="K27" s="309"/>
    </row>
    <row r="28" spans="1:11" s="6" customFormat="1" ht="13.5" customHeight="1">
      <c r="A28" s="395">
        <v>15</v>
      </c>
      <c r="B28" s="396">
        <v>19</v>
      </c>
      <c r="C28" s="397" t="s">
        <v>188</v>
      </c>
      <c r="D28" s="397" t="s">
        <v>189</v>
      </c>
      <c r="E28" s="397" t="s">
        <v>20</v>
      </c>
      <c r="F28" s="398">
        <v>345.762</v>
      </c>
      <c r="G28" s="399"/>
      <c r="H28" s="399">
        <f t="shared" si="0"/>
        <v>0</v>
      </c>
      <c r="I28" s="400">
        <v>21</v>
      </c>
      <c r="J28" s="309"/>
      <c r="K28" s="309"/>
    </row>
    <row r="29" spans="1:11" s="6" customFormat="1" ht="13.5" customHeight="1">
      <c r="A29" s="395">
        <v>16</v>
      </c>
      <c r="B29" s="396">
        <v>19</v>
      </c>
      <c r="C29" s="397" t="s">
        <v>53</v>
      </c>
      <c r="D29" s="397" t="s">
        <v>190</v>
      </c>
      <c r="E29" s="397" t="s">
        <v>40</v>
      </c>
      <c r="F29" s="398">
        <v>190.923</v>
      </c>
      <c r="G29" s="399"/>
      <c r="H29" s="399">
        <f t="shared" si="0"/>
        <v>0</v>
      </c>
      <c r="I29" s="400">
        <v>21</v>
      </c>
      <c r="J29" s="309"/>
      <c r="K29" s="309"/>
    </row>
    <row r="30" spans="1:11" s="6" customFormat="1" ht="13.5" customHeight="1">
      <c r="A30" s="395">
        <v>17</v>
      </c>
      <c r="B30" s="396">
        <v>19</v>
      </c>
      <c r="C30" s="397" t="s">
        <v>191</v>
      </c>
      <c r="D30" s="397" t="s">
        <v>192</v>
      </c>
      <c r="E30" s="397" t="s">
        <v>40</v>
      </c>
      <c r="F30" s="398">
        <v>64.482</v>
      </c>
      <c r="G30" s="399"/>
      <c r="H30" s="399">
        <f t="shared" si="0"/>
        <v>0</v>
      </c>
      <c r="I30" s="400">
        <v>21</v>
      </c>
      <c r="J30" s="309"/>
      <c r="K30" s="309"/>
    </row>
    <row r="31" spans="1:11" s="6" customFormat="1" ht="24" customHeight="1">
      <c r="A31" s="395">
        <v>18</v>
      </c>
      <c r="B31" s="396">
        <v>19</v>
      </c>
      <c r="C31" s="397" t="s">
        <v>55</v>
      </c>
      <c r="D31" s="397" t="s">
        <v>56</v>
      </c>
      <c r="E31" s="397" t="s">
        <v>40</v>
      </c>
      <c r="F31" s="398">
        <v>157.938</v>
      </c>
      <c r="G31" s="399"/>
      <c r="H31" s="399">
        <f t="shared" si="0"/>
        <v>0</v>
      </c>
      <c r="I31" s="400">
        <v>21</v>
      </c>
      <c r="J31" s="309"/>
      <c r="K31" s="309"/>
    </row>
    <row r="32" spans="1:11" s="6" customFormat="1" ht="13.5" customHeight="1">
      <c r="A32" s="395">
        <v>19</v>
      </c>
      <c r="B32" s="396">
        <v>19</v>
      </c>
      <c r="C32" s="397" t="s">
        <v>193</v>
      </c>
      <c r="D32" s="397" t="s">
        <v>194</v>
      </c>
      <c r="E32" s="397" t="s">
        <v>40</v>
      </c>
      <c r="F32" s="398">
        <v>15.66</v>
      </c>
      <c r="G32" s="399"/>
      <c r="H32" s="399">
        <f t="shared" si="0"/>
        <v>0</v>
      </c>
      <c r="I32" s="400">
        <v>21</v>
      </c>
      <c r="J32" s="309"/>
      <c r="K32" s="309"/>
    </row>
    <row r="33" spans="1:11" s="6" customFormat="1" ht="13.5" customHeight="1">
      <c r="A33" s="395">
        <v>20</v>
      </c>
      <c r="B33" s="396">
        <v>19</v>
      </c>
      <c r="C33" s="397" t="s">
        <v>57</v>
      </c>
      <c r="D33" s="397" t="s">
        <v>58</v>
      </c>
      <c r="E33" s="397" t="s">
        <v>40</v>
      </c>
      <c r="F33" s="398">
        <v>32.241</v>
      </c>
      <c r="G33" s="399"/>
      <c r="H33" s="399">
        <f t="shared" si="0"/>
        <v>0</v>
      </c>
      <c r="I33" s="400">
        <v>21</v>
      </c>
      <c r="J33" s="309"/>
      <c r="K33" s="309"/>
    </row>
    <row r="34" spans="1:11" s="6" customFormat="1" ht="13.5" customHeight="1">
      <c r="A34" s="395">
        <v>21</v>
      </c>
      <c r="B34" s="396">
        <v>19</v>
      </c>
      <c r="C34" s="397" t="s">
        <v>59</v>
      </c>
      <c r="D34" s="397" t="s">
        <v>195</v>
      </c>
      <c r="E34" s="397" t="s">
        <v>40</v>
      </c>
      <c r="F34" s="398">
        <v>108.048</v>
      </c>
      <c r="G34" s="399"/>
      <c r="H34" s="399">
        <f t="shared" si="0"/>
        <v>0</v>
      </c>
      <c r="I34" s="400">
        <v>21</v>
      </c>
      <c r="J34" s="309"/>
      <c r="K34" s="309"/>
    </row>
    <row r="35" spans="1:11" s="6" customFormat="1" ht="13.5" customHeight="1">
      <c r="A35" s="401">
        <v>22</v>
      </c>
      <c r="B35" s="402">
        <v>19</v>
      </c>
      <c r="C35" s="403" t="s">
        <v>61</v>
      </c>
      <c r="D35" s="403" t="s">
        <v>62</v>
      </c>
      <c r="E35" s="403" t="s">
        <v>63</v>
      </c>
      <c r="F35" s="404">
        <v>151.267</v>
      </c>
      <c r="G35" s="405"/>
      <c r="H35" s="405">
        <f>F35*G35</f>
        <v>0</v>
      </c>
      <c r="I35" s="400">
        <v>21</v>
      </c>
      <c r="J35" s="309"/>
      <c r="K35" s="309"/>
    </row>
    <row r="36" spans="1:11" s="6" customFormat="1" ht="13.5" customHeight="1">
      <c r="A36" s="395">
        <v>23</v>
      </c>
      <c r="B36" s="396">
        <v>19</v>
      </c>
      <c r="C36" s="397" t="s">
        <v>59</v>
      </c>
      <c r="D36" s="397" t="s">
        <v>195</v>
      </c>
      <c r="E36" s="397" t="s">
        <v>40</v>
      </c>
      <c r="F36" s="398">
        <v>19.131</v>
      </c>
      <c r="G36" s="399"/>
      <c r="H36" s="399">
        <f t="shared" si="0"/>
        <v>0</v>
      </c>
      <c r="I36" s="400">
        <v>21</v>
      </c>
      <c r="J36" s="309"/>
      <c r="K36" s="309"/>
    </row>
    <row r="37" spans="1:11" s="6" customFormat="1" ht="13.5" customHeight="1">
      <c r="A37" s="395">
        <v>24</v>
      </c>
      <c r="B37" s="396">
        <v>19</v>
      </c>
      <c r="C37" s="397" t="s">
        <v>64</v>
      </c>
      <c r="D37" s="397" t="s">
        <v>196</v>
      </c>
      <c r="E37" s="397" t="s">
        <v>40</v>
      </c>
      <c r="F37" s="398">
        <v>13.11</v>
      </c>
      <c r="G37" s="399"/>
      <c r="H37" s="399">
        <f t="shared" si="0"/>
        <v>0</v>
      </c>
      <c r="I37" s="400">
        <v>21</v>
      </c>
      <c r="J37" s="309"/>
      <c r="K37" s="309"/>
    </row>
    <row r="38" spans="1:11" s="6" customFormat="1" ht="24" customHeight="1">
      <c r="A38" s="395">
        <v>25</v>
      </c>
      <c r="B38" s="396">
        <v>19</v>
      </c>
      <c r="C38" s="397" t="s">
        <v>197</v>
      </c>
      <c r="D38" s="397" t="s">
        <v>198</v>
      </c>
      <c r="E38" s="397" t="s">
        <v>40</v>
      </c>
      <c r="F38" s="398">
        <v>13.11</v>
      </c>
      <c r="G38" s="399"/>
      <c r="H38" s="399">
        <f t="shared" si="0"/>
        <v>0</v>
      </c>
      <c r="I38" s="400">
        <v>21</v>
      </c>
      <c r="J38" s="309"/>
      <c r="K38" s="309"/>
    </row>
    <row r="39" spans="1:11" s="6" customFormat="1" ht="24" customHeight="1">
      <c r="A39" s="395">
        <v>26</v>
      </c>
      <c r="B39" s="396">
        <v>19</v>
      </c>
      <c r="C39" s="397" t="s">
        <v>64</v>
      </c>
      <c r="D39" s="397" t="s">
        <v>339</v>
      </c>
      <c r="E39" s="397" t="s">
        <v>40</v>
      </c>
      <c r="F39" s="398">
        <v>45.99</v>
      </c>
      <c r="G39" s="399"/>
      <c r="H39" s="399">
        <f t="shared" si="0"/>
        <v>0</v>
      </c>
      <c r="I39" s="400">
        <v>21</v>
      </c>
      <c r="J39" s="309"/>
      <c r="K39" s="309"/>
    </row>
    <row r="40" spans="1:11" s="6" customFormat="1" ht="13.5" customHeight="1">
      <c r="A40" s="401">
        <v>27</v>
      </c>
      <c r="B40" s="402">
        <v>19</v>
      </c>
      <c r="C40" s="403" t="s">
        <v>66</v>
      </c>
      <c r="D40" s="403" t="s">
        <v>67</v>
      </c>
      <c r="E40" s="403" t="s">
        <v>63</v>
      </c>
      <c r="F40" s="404">
        <v>88.071</v>
      </c>
      <c r="G40" s="405"/>
      <c r="H40" s="405">
        <f>F40*G40</f>
        <v>0</v>
      </c>
      <c r="I40" s="400">
        <v>21</v>
      </c>
      <c r="J40" s="309"/>
      <c r="K40" s="309"/>
    </row>
    <row r="41" spans="1:11" s="6" customFormat="1" ht="13.5" customHeight="1">
      <c r="A41" s="395">
        <v>28</v>
      </c>
      <c r="B41" s="396">
        <v>19</v>
      </c>
      <c r="C41" s="397" t="s">
        <v>152</v>
      </c>
      <c r="D41" s="397" t="s">
        <v>199</v>
      </c>
      <c r="E41" s="397" t="s">
        <v>20</v>
      </c>
      <c r="F41" s="398">
        <v>32.775</v>
      </c>
      <c r="G41" s="399"/>
      <c r="H41" s="399">
        <f t="shared" si="0"/>
        <v>0</v>
      </c>
      <c r="I41" s="400">
        <v>21</v>
      </c>
      <c r="J41" s="309"/>
      <c r="K41" s="309"/>
    </row>
    <row r="42" spans="1:11" s="6" customFormat="1" ht="13.5" customHeight="1">
      <c r="A42" s="395">
        <v>29</v>
      </c>
      <c r="B42" s="396">
        <v>19</v>
      </c>
      <c r="C42" s="397" t="s">
        <v>154</v>
      </c>
      <c r="D42" s="397" t="s">
        <v>155</v>
      </c>
      <c r="E42" s="397" t="s">
        <v>20</v>
      </c>
      <c r="F42" s="398">
        <v>32.775</v>
      </c>
      <c r="G42" s="399"/>
      <c r="H42" s="399">
        <f t="shared" si="0"/>
        <v>0</v>
      </c>
      <c r="I42" s="400">
        <v>21</v>
      </c>
      <c r="J42" s="309"/>
      <c r="K42" s="309"/>
    </row>
    <row r="43" spans="1:11" s="6" customFormat="1" ht="13.5" customHeight="1">
      <c r="A43" s="401">
        <v>30</v>
      </c>
      <c r="B43" s="402">
        <v>19</v>
      </c>
      <c r="C43" s="403" t="s">
        <v>200</v>
      </c>
      <c r="D43" s="403" t="s">
        <v>201</v>
      </c>
      <c r="E43" s="403" t="s">
        <v>158</v>
      </c>
      <c r="F43" s="404">
        <v>1.337</v>
      </c>
      <c r="G43" s="405"/>
      <c r="H43" s="405">
        <f>F43*G43</f>
        <v>0</v>
      </c>
      <c r="I43" s="400">
        <v>21</v>
      </c>
      <c r="J43" s="309"/>
      <c r="K43" s="309"/>
    </row>
    <row r="44" spans="1:11" s="6" customFormat="1" ht="24" customHeight="1">
      <c r="A44" s="395">
        <v>31</v>
      </c>
      <c r="B44" s="396">
        <v>19</v>
      </c>
      <c r="C44" s="397" t="s">
        <v>68</v>
      </c>
      <c r="D44" s="397" t="s">
        <v>202</v>
      </c>
      <c r="E44" s="397" t="s">
        <v>63</v>
      </c>
      <c r="F44" s="398">
        <v>104.388</v>
      </c>
      <c r="G44" s="399"/>
      <c r="H44" s="399">
        <f t="shared" si="0"/>
        <v>0</v>
      </c>
      <c r="I44" s="400">
        <v>21</v>
      </c>
      <c r="J44" s="309"/>
      <c r="K44" s="309"/>
    </row>
    <row r="45" spans="1:11" s="6" customFormat="1" ht="24" customHeight="1" thickBot="1">
      <c r="A45" s="406">
        <v>32</v>
      </c>
      <c r="B45" s="407">
        <v>19</v>
      </c>
      <c r="C45" s="408" t="s">
        <v>70</v>
      </c>
      <c r="D45" s="408" t="s">
        <v>71</v>
      </c>
      <c r="E45" s="408" t="s">
        <v>40</v>
      </c>
      <c r="F45" s="409">
        <v>157.938</v>
      </c>
      <c r="G45" s="410"/>
      <c r="H45" s="410">
        <f>F45*G45</f>
        <v>0</v>
      </c>
      <c r="I45" s="411">
        <v>21</v>
      </c>
      <c r="J45" s="309"/>
      <c r="K45" s="309"/>
    </row>
    <row r="46" spans="1:11" s="6" customFormat="1" ht="21" customHeight="1" thickBot="1">
      <c r="A46" s="315"/>
      <c r="B46" s="315"/>
      <c r="C46" s="316" t="s">
        <v>11</v>
      </c>
      <c r="D46" s="316" t="s">
        <v>75</v>
      </c>
      <c r="E46" s="316"/>
      <c r="F46" s="317"/>
      <c r="G46" s="318"/>
      <c r="H46" s="318">
        <f>SUM(H47:H48)</f>
        <v>0</v>
      </c>
      <c r="I46" s="319"/>
      <c r="J46" s="309"/>
      <c r="K46" s="309"/>
    </row>
    <row r="47" spans="1:11" s="6" customFormat="1" ht="24" customHeight="1">
      <c r="A47" s="278">
        <v>33</v>
      </c>
      <c r="B47" s="279">
        <v>19</v>
      </c>
      <c r="C47" s="280" t="s">
        <v>244</v>
      </c>
      <c r="D47" s="280" t="s">
        <v>245</v>
      </c>
      <c r="E47" s="280" t="s">
        <v>35</v>
      </c>
      <c r="F47" s="281">
        <v>98.5</v>
      </c>
      <c r="G47" s="307"/>
      <c r="H47" s="307">
        <f>F47*G47</f>
        <v>0</v>
      </c>
      <c r="I47" s="308">
        <v>21</v>
      </c>
      <c r="J47" s="309"/>
      <c r="K47" s="309"/>
    </row>
    <row r="48" spans="1:11" s="6" customFormat="1" ht="13.5" customHeight="1" thickBot="1">
      <c r="A48" s="299">
        <v>34</v>
      </c>
      <c r="B48" s="300">
        <v>19</v>
      </c>
      <c r="C48" s="301" t="s">
        <v>78</v>
      </c>
      <c r="D48" s="301" t="s">
        <v>79</v>
      </c>
      <c r="E48" s="301" t="s">
        <v>80</v>
      </c>
      <c r="F48" s="302">
        <v>2</v>
      </c>
      <c r="G48" s="305"/>
      <c r="H48" s="305">
        <f>F48*G48</f>
        <v>0</v>
      </c>
      <c r="I48" s="306">
        <v>21</v>
      </c>
      <c r="J48" s="309"/>
      <c r="K48" s="309"/>
    </row>
    <row r="49" spans="1:11" s="6" customFormat="1" ht="21" customHeight="1" thickBot="1">
      <c r="A49" s="315"/>
      <c r="B49" s="315"/>
      <c r="C49" s="316" t="s">
        <v>12</v>
      </c>
      <c r="D49" s="316" t="s">
        <v>81</v>
      </c>
      <c r="E49" s="316"/>
      <c r="F49" s="317"/>
      <c r="G49" s="318"/>
      <c r="H49" s="318">
        <f>SUM(H50:H52)</f>
        <v>0</v>
      </c>
      <c r="I49" s="319"/>
      <c r="J49" s="309"/>
      <c r="K49" s="309"/>
    </row>
    <row r="50" spans="1:11" s="6" customFormat="1" ht="21" customHeight="1">
      <c r="A50" s="320" t="s">
        <v>678</v>
      </c>
      <c r="B50" s="383">
        <v>19</v>
      </c>
      <c r="C50" s="280" t="s">
        <v>203</v>
      </c>
      <c r="D50" s="280" t="s">
        <v>283</v>
      </c>
      <c r="E50" s="280" t="s">
        <v>40</v>
      </c>
      <c r="F50" s="281">
        <v>1.323</v>
      </c>
      <c r="G50" s="375"/>
      <c r="H50" s="307">
        <f>F50*G50</f>
        <v>0</v>
      </c>
      <c r="I50" s="308">
        <v>21</v>
      </c>
      <c r="J50" s="309"/>
      <c r="K50" s="309"/>
    </row>
    <row r="51" spans="1:11" s="6" customFormat="1" ht="24" customHeight="1">
      <c r="A51" s="273">
        <v>35</v>
      </c>
      <c r="B51" s="384">
        <v>19</v>
      </c>
      <c r="C51" s="271" t="s">
        <v>689</v>
      </c>
      <c r="D51" s="271" t="s">
        <v>206</v>
      </c>
      <c r="E51" s="271" t="s">
        <v>40</v>
      </c>
      <c r="F51" s="275">
        <v>11.948</v>
      </c>
      <c r="G51" s="272"/>
      <c r="H51" s="272">
        <f>F51*G51</f>
        <v>0</v>
      </c>
      <c r="I51" s="287">
        <v>21</v>
      </c>
      <c r="J51" s="309"/>
      <c r="K51" s="309"/>
    </row>
    <row r="52" spans="1:11" s="6" customFormat="1" ht="13.5" customHeight="1" thickBot="1">
      <c r="A52" s="299">
        <v>36</v>
      </c>
      <c r="B52" s="373">
        <v>19</v>
      </c>
      <c r="C52" s="301">
        <v>452312131</v>
      </c>
      <c r="D52" s="301" t="s">
        <v>82</v>
      </c>
      <c r="E52" s="301" t="s">
        <v>40</v>
      </c>
      <c r="F52" s="302">
        <v>6.984</v>
      </c>
      <c r="G52" s="305"/>
      <c r="H52" s="305">
        <f>F52*G52</f>
        <v>0</v>
      </c>
      <c r="I52" s="306">
        <v>21</v>
      </c>
      <c r="J52" s="309"/>
      <c r="K52" s="309"/>
    </row>
    <row r="53" spans="1:11" s="6" customFormat="1" ht="21" customHeight="1" thickBot="1">
      <c r="A53" s="315"/>
      <c r="B53" s="315"/>
      <c r="C53" s="316" t="s">
        <v>13</v>
      </c>
      <c r="D53" s="316" t="s">
        <v>85</v>
      </c>
      <c r="E53" s="316"/>
      <c r="F53" s="317"/>
      <c r="G53" s="318"/>
      <c r="H53" s="318">
        <f>SUM(H54:H62)</f>
        <v>0</v>
      </c>
      <c r="I53" s="319"/>
      <c r="J53" s="309"/>
      <c r="K53" s="309"/>
    </row>
    <row r="54" spans="1:11" s="6" customFormat="1" ht="13.5" customHeight="1">
      <c r="A54" s="278">
        <v>37</v>
      </c>
      <c r="B54" s="279">
        <v>19</v>
      </c>
      <c r="C54" s="280" t="s">
        <v>159</v>
      </c>
      <c r="D54" s="280" t="s">
        <v>160</v>
      </c>
      <c r="E54" s="280" t="s">
        <v>20</v>
      </c>
      <c r="F54" s="281">
        <v>91.98</v>
      </c>
      <c r="G54" s="307"/>
      <c r="H54" s="307">
        <f aca="true" t="shared" si="1" ref="H54:H62">F54*G54</f>
        <v>0</v>
      </c>
      <c r="I54" s="308">
        <v>21</v>
      </c>
      <c r="J54" s="309"/>
      <c r="K54" s="309"/>
    </row>
    <row r="55" spans="1:11" s="6" customFormat="1" ht="24" customHeight="1">
      <c r="A55" s="273">
        <v>38</v>
      </c>
      <c r="B55" s="274">
        <v>19</v>
      </c>
      <c r="C55" s="271" t="s">
        <v>86</v>
      </c>
      <c r="D55" s="271" t="s">
        <v>87</v>
      </c>
      <c r="E55" s="271" t="s">
        <v>20</v>
      </c>
      <c r="F55" s="275">
        <v>20.64</v>
      </c>
      <c r="G55" s="272"/>
      <c r="H55" s="399">
        <f t="shared" si="1"/>
        <v>0</v>
      </c>
      <c r="I55" s="287">
        <v>21</v>
      </c>
      <c r="J55" s="309"/>
      <c r="K55" s="309"/>
    </row>
    <row r="56" spans="1:11" s="6" customFormat="1" ht="24" customHeight="1">
      <c r="A56" s="273">
        <v>39</v>
      </c>
      <c r="B56" s="274">
        <v>19</v>
      </c>
      <c r="C56" s="271" t="s">
        <v>88</v>
      </c>
      <c r="D56" s="271" t="s">
        <v>89</v>
      </c>
      <c r="E56" s="271" t="s">
        <v>20</v>
      </c>
      <c r="F56" s="275">
        <v>20.64</v>
      </c>
      <c r="G56" s="272"/>
      <c r="H56" s="399">
        <f t="shared" si="1"/>
        <v>0</v>
      </c>
      <c r="I56" s="287">
        <v>21</v>
      </c>
      <c r="J56" s="309"/>
      <c r="K56" s="309"/>
    </row>
    <row r="57" spans="1:11" s="6" customFormat="1" ht="13.5" customHeight="1">
      <c r="A57" s="273">
        <v>40</v>
      </c>
      <c r="B57" s="274">
        <v>19</v>
      </c>
      <c r="C57" s="271" t="s">
        <v>340</v>
      </c>
      <c r="D57" s="271" t="s">
        <v>341</v>
      </c>
      <c r="E57" s="271" t="s">
        <v>20</v>
      </c>
      <c r="F57" s="275">
        <v>71.34</v>
      </c>
      <c r="G57" s="272"/>
      <c r="H57" s="399">
        <f t="shared" si="1"/>
        <v>0</v>
      </c>
      <c r="I57" s="287">
        <v>21</v>
      </c>
      <c r="J57" s="309"/>
      <c r="K57" s="309"/>
    </row>
    <row r="58" spans="1:11" s="6" customFormat="1" ht="24" customHeight="1">
      <c r="A58" s="273">
        <v>41</v>
      </c>
      <c r="B58" s="274">
        <v>19</v>
      </c>
      <c r="C58" s="271" t="s">
        <v>207</v>
      </c>
      <c r="D58" s="271" t="s">
        <v>208</v>
      </c>
      <c r="E58" s="271" t="s">
        <v>20</v>
      </c>
      <c r="F58" s="275">
        <v>26.25</v>
      </c>
      <c r="G58" s="272"/>
      <c r="H58" s="399">
        <f t="shared" si="1"/>
        <v>0</v>
      </c>
      <c r="I58" s="287">
        <v>21</v>
      </c>
      <c r="J58" s="309"/>
      <c r="K58" s="309"/>
    </row>
    <row r="59" spans="1:11" s="6" customFormat="1" ht="24" customHeight="1">
      <c r="A59" s="273">
        <v>42</v>
      </c>
      <c r="B59" s="274">
        <v>19</v>
      </c>
      <c r="C59" s="271" t="s">
        <v>161</v>
      </c>
      <c r="D59" s="271" t="s">
        <v>162</v>
      </c>
      <c r="E59" s="271" t="s">
        <v>20</v>
      </c>
      <c r="F59" s="275">
        <v>20.64</v>
      </c>
      <c r="G59" s="272"/>
      <c r="H59" s="399">
        <f t="shared" si="1"/>
        <v>0</v>
      </c>
      <c r="I59" s="287">
        <v>21</v>
      </c>
      <c r="J59" s="309"/>
      <c r="K59" s="309"/>
    </row>
    <row r="60" spans="1:11" s="6" customFormat="1" ht="13.5" customHeight="1">
      <c r="A60" s="295">
        <v>43</v>
      </c>
      <c r="B60" s="296">
        <v>19</v>
      </c>
      <c r="C60" s="297" t="s">
        <v>94</v>
      </c>
      <c r="D60" s="297" t="s">
        <v>95</v>
      </c>
      <c r="E60" s="297" t="s">
        <v>35</v>
      </c>
      <c r="F60" s="298">
        <v>35</v>
      </c>
      <c r="G60" s="328"/>
      <c r="H60" s="328">
        <f t="shared" si="1"/>
        <v>0</v>
      </c>
      <c r="I60" s="329"/>
      <c r="J60" s="309"/>
      <c r="K60" s="309"/>
    </row>
    <row r="61" spans="1:11" s="6" customFormat="1" ht="13.5" customHeight="1">
      <c r="A61" s="273" t="s">
        <v>629</v>
      </c>
      <c r="B61" s="274">
        <v>19</v>
      </c>
      <c r="C61" s="271">
        <v>573211111</v>
      </c>
      <c r="D61" s="271" t="s">
        <v>616</v>
      </c>
      <c r="E61" s="271" t="s">
        <v>20</v>
      </c>
      <c r="F61" s="275">
        <v>67.53</v>
      </c>
      <c r="G61" s="272"/>
      <c r="H61" s="272">
        <f t="shared" si="1"/>
        <v>0</v>
      </c>
      <c r="I61" s="287">
        <v>21</v>
      </c>
      <c r="J61" s="309"/>
      <c r="K61" s="309"/>
    </row>
    <row r="62" spans="1:11" s="6" customFormat="1" ht="13.5" customHeight="1" thickBot="1">
      <c r="A62" s="333" t="s">
        <v>630</v>
      </c>
      <c r="B62" s="334">
        <v>19</v>
      </c>
      <c r="C62" s="335">
        <v>573191111</v>
      </c>
      <c r="D62" s="335" t="s">
        <v>618</v>
      </c>
      <c r="E62" s="335" t="s">
        <v>20</v>
      </c>
      <c r="F62" s="388">
        <v>20.64</v>
      </c>
      <c r="G62" s="292"/>
      <c r="H62" s="305">
        <f t="shared" si="1"/>
        <v>0</v>
      </c>
      <c r="I62" s="293">
        <v>21</v>
      </c>
      <c r="J62" s="309"/>
      <c r="K62" s="309"/>
    </row>
    <row r="63" spans="1:11" s="6" customFormat="1" ht="21" customHeight="1" thickBot="1">
      <c r="A63" s="315"/>
      <c r="B63" s="315"/>
      <c r="C63" s="316" t="s">
        <v>14</v>
      </c>
      <c r="D63" s="316" t="s">
        <v>96</v>
      </c>
      <c r="E63" s="316"/>
      <c r="F63" s="317"/>
      <c r="G63" s="318"/>
      <c r="H63" s="318">
        <f>SUM(H64:H72)</f>
        <v>0</v>
      </c>
      <c r="I63" s="319"/>
      <c r="J63" s="309"/>
      <c r="K63" s="309"/>
    </row>
    <row r="64" spans="1:11" s="6" customFormat="1" ht="24" customHeight="1">
      <c r="A64" s="278">
        <v>44</v>
      </c>
      <c r="B64" s="279">
        <v>19</v>
      </c>
      <c r="C64" s="280" t="s">
        <v>300</v>
      </c>
      <c r="D64" s="280" t="s">
        <v>301</v>
      </c>
      <c r="E64" s="280" t="s">
        <v>35</v>
      </c>
      <c r="F64" s="281">
        <v>98.5</v>
      </c>
      <c r="G64" s="307"/>
      <c r="H64" s="307">
        <f>F64*G64</f>
        <v>0</v>
      </c>
      <c r="I64" s="308" t="s">
        <v>378</v>
      </c>
      <c r="J64" s="309"/>
      <c r="K64" s="309"/>
    </row>
    <row r="65" spans="1:11" s="6" customFormat="1" ht="24" customHeight="1">
      <c r="A65" s="282">
        <v>45</v>
      </c>
      <c r="B65" s="283">
        <v>19</v>
      </c>
      <c r="C65" s="284" t="s">
        <v>342</v>
      </c>
      <c r="D65" s="284" t="s">
        <v>343</v>
      </c>
      <c r="E65" s="284" t="s">
        <v>35</v>
      </c>
      <c r="F65" s="285">
        <v>99.978</v>
      </c>
      <c r="G65" s="286"/>
      <c r="H65" s="286">
        <f>F65*G65</f>
        <v>0</v>
      </c>
      <c r="I65" s="287">
        <v>21</v>
      </c>
      <c r="J65" s="309"/>
      <c r="K65" s="309"/>
    </row>
    <row r="66" spans="1:11" s="6" customFormat="1" ht="24" customHeight="1">
      <c r="A66" s="273">
        <v>46</v>
      </c>
      <c r="B66" s="274">
        <v>19</v>
      </c>
      <c r="C66" s="271" t="s">
        <v>101</v>
      </c>
      <c r="D66" s="271" t="s">
        <v>102</v>
      </c>
      <c r="E66" s="271" t="s">
        <v>80</v>
      </c>
      <c r="F66" s="275">
        <v>1</v>
      </c>
      <c r="G66" s="272"/>
      <c r="H66" s="399">
        <f aca="true" t="shared" si="2" ref="H66:H71">F66*G66</f>
        <v>0</v>
      </c>
      <c r="I66" s="287">
        <v>21</v>
      </c>
      <c r="J66" s="309"/>
      <c r="K66" s="309"/>
    </row>
    <row r="67" spans="1:11" s="6" customFormat="1" ht="24" customHeight="1">
      <c r="A67" s="282">
        <v>47</v>
      </c>
      <c r="B67" s="283">
        <v>19</v>
      </c>
      <c r="C67" s="284" t="s">
        <v>103</v>
      </c>
      <c r="D67" s="284" t="s">
        <v>104</v>
      </c>
      <c r="E67" s="284" t="s">
        <v>80</v>
      </c>
      <c r="F67" s="285">
        <v>1</v>
      </c>
      <c r="G67" s="286"/>
      <c r="H67" s="286">
        <f t="shared" si="2"/>
        <v>0</v>
      </c>
      <c r="I67" s="287">
        <v>21</v>
      </c>
      <c r="J67" s="309"/>
      <c r="K67" s="309"/>
    </row>
    <row r="68" spans="1:11" s="6" customFormat="1" ht="24" customHeight="1">
      <c r="A68" s="273">
        <v>48</v>
      </c>
      <c r="B68" s="274">
        <v>19</v>
      </c>
      <c r="C68" s="271" t="s">
        <v>109</v>
      </c>
      <c r="D68" s="271" t="s">
        <v>110</v>
      </c>
      <c r="E68" s="271" t="s">
        <v>80</v>
      </c>
      <c r="F68" s="275">
        <v>2</v>
      </c>
      <c r="G68" s="272"/>
      <c r="H68" s="399">
        <f t="shared" si="2"/>
        <v>0</v>
      </c>
      <c r="I68" s="287">
        <v>21</v>
      </c>
      <c r="J68" s="309"/>
      <c r="K68" s="309"/>
    </row>
    <row r="69" spans="1:11" s="6" customFormat="1" ht="13.5" customHeight="1">
      <c r="A69" s="282">
        <v>49</v>
      </c>
      <c r="B69" s="283">
        <v>19</v>
      </c>
      <c r="C69" s="284" t="s">
        <v>171</v>
      </c>
      <c r="D69" s="284" t="s">
        <v>288</v>
      </c>
      <c r="E69" s="284" t="s">
        <v>80</v>
      </c>
      <c r="F69" s="285">
        <v>2</v>
      </c>
      <c r="G69" s="286"/>
      <c r="H69" s="286">
        <f t="shared" si="2"/>
        <v>0</v>
      </c>
      <c r="I69" s="287">
        <v>21</v>
      </c>
      <c r="J69" s="309"/>
      <c r="K69" s="309"/>
    </row>
    <row r="70" spans="1:11" s="6" customFormat="1" ht="34.5" customHeight="1">
      <c r="A70" s="273">
        <v>50</v>
      </c>
      <c r="B70" s="274">
        <v>19</v>
      </c>
      <c r="C70" s="271" t="s">
        <v>114</v>
      </c>
      <c r="D70" s="271" t="s">
        <v>115</v>
      </c>
      <c r="E70" s="271" t="s">
        <v>116</v>
      </c>
      <c r="F70" s="275">
        <v>2</v>
      </c>
      <c r="G70" s="272"/>
      <c r="H70" s="399">
        <f t="shared" si="2"/>
        <v>0</v>
      </c>
      <c r="I70" s="287">
        <v>21</v>
      </c>
      <c r="J70" s="309"/>
      <c r="K70" s="309"/>
    </row>
    <row r="71" spans="1:11" s="6" customFormat="1" ht="24" customHeight="1">
      <c r="A71" s="273">
        <v>51</v>
      </c>
      <c r="B71" s="274">
        <v>19</v>
      </c>
      <c r="C71" s="271" t="s">
        <v>176</v>
      </c>
      <c r="D71" s="271" t="s">
        <v>177</v>
      </c>
      <c r="E71" s="271" t="s">
        <v>116</v>
      </c>
      <c r="F71" s="275">
        <v>2</v>
      </c>
      <c r="G71" s="272"/>
      <c r="H71" s="399">
        <f t="shared" si="2"/>
        <v>0</v>
      </c>
      <c r="I71" s="287">
        <v>21</v>
      </c>
      <c r="J71" s="309"/>
      <c r="K71" s="309"/>
    </row>
    <row r="72" spans="1:11" s="6" customFormat="1" ht="13.5" customHeight="1" thickBot="1">
      <c r="A72" s="299">
        <v>52</v>
      </c>
      <c r="B72" s="300">
        <v>19</v>
      </c>
      <c r="C72" s="301" t="s">
        <v>121</v>
      </c>
      <c r="D72" s="301" t="s">
        <v>122</v>
      </c>
      <c r="E72" s="301" t="s">
        <v>35</v>
      </c>
      <c r="F72" s="302">
        <v>98.5</v>
      </c>
      <c r="G72" s="305"/>
      <c r="H72" s="305">
        <f>F72*G72</f>
        <v>0</v>
      </c>
      <c r="I72" s="306">
        <v>21</v>
      </c>
      <c r="J72" s="309"/>
      <c r="K72" s="309"/>
    </row>
    <row r="73" spans="1:11" s="6" customFormat="1" ht="15" customHeight="1" thickBot="1">
      <c r="A73" s="315"/>
      <c r="B73" s="315"/>
      <c r="C73" s="316" t="s">
        <v>123</v>
      </c>
      <c r="D73" s="316" t="s">
        <v>124</v>
      </c>
      <c r="E73" s="316"/>
      <c r="F73" s="317"/>
      <c r="G73" s="318"/>
      <c r="H73" s="318">
        <f>SUM(H74:H78)</f>
        <v>0</v>
      </c>
      <c r="I73" s="319"/>
      <c r="J73" s="309"/>
      <c r="K73" s="309"/>
    </row>
    <row r="74" spans="1:11" s="6" customFormat="1" ht="13.5" customHeight="1">
      <c r="A74" s="278">
        <v>53</v>
      </c>
      <c r="B74" s="279">
        <v>19</v>
      </c>
      <c r="C74" s="280" t="s">
        <v>125</v>
      </c>
      <c r="D74" s="280" t="s">
        <v>126</v>
      </c>
      <c r="E74" s="280" t="s">
        <v>35</v>
      </c>
      <c r="F74" s="281">
        <v>35</v>
      </c>
      <c r="G74" s="307"/>
      <c r="H74" s="307">
        <f>F74*G74</f>
        <v>0</v>
      </c>
      <c r="I74" s="308">
        <v>21</v>
      </c>
      <c r="J74" s="309"/>
      <c r="K74" s="309"/>
    </row>
    <row r="75" spans="1:11" s="6" customFormat="1" ht="13.5" customHeight="1">
      <c r="A75" s="273">
        <v>54</v>
      </c>
      <c r="B75" s="274">
        <v>19</v>
      </c>
      <c r="C75" s="271" t="s">
        <v>344</v>
      </c>
      <c r="D75" s="271" t="s">
        <v>345</v>
      </c>
      <c r="E75" s="271" t="s">
        <v>35</v>
      </c>
      <c r="F75" s="275">
        <v>118.9</v>
      </c>
      <c r="G75" s="272"/>
      <c r="H75" s="399">
        <f>F75*G75</f>
        <v>0</v>
      </c>
      <c r="I75" s="287">
        <v>21</v>
      </c>
      <c r="J75" s="309"/>
      <c r="K75" s="309"/>
    </row>
    <row r="76" spans="1:11" s="6" customFormat="1" ht="13.5" customHeight="1">
      <c r="A76" s="273">
        <v>55</v>
      </c>
      <c r="B76" s="274">
        <v>19</v>
      </c>
      <c r="C76" s="271" t="s">
        <v>127</v>
      </c>
      <c r="D76" s="271" t="s">
        <v>231</v>
      </c>
      <c r="E76" s="271" t="s">
        <v>63</v>
      </c>
      <c r="F76" s="275">
        <v>104.399</v>
      </c>
      <c r="G76" s="272"/>
      <c r="H76" s="399">
        <f>F76*G76</f>
        <v>0</v>
      </c>
      <c r="I76" s="287">
        <v>21</v>
      </c>
      <c r="J76" s="309"/>
      <c r="K76" s="309"/>
    </row>
    <row r="77" spans="1:11" s="6" customFormat="1" ht="13.5" customHeight="1">
      <c r="A77" s="273">
        <v>56</v>
      </c>
      <c r="B77" s="274">
        <v>19</v>
      </c>
      <c r="C77" s="271" t="s">
        <v>129</v>
      </c>
      <c r="D77" s="271" t="s">
        <v>232</v>
      </c>
      <c r="E77" s="271" t="s">
        <v>63</v>
      </c>
      <c r="F77" s="275">
        <v>939.591</v>
      </c>
      <c r="G77" s="272"/>
      <c r="H77" s="399">
        <f>F77*G77</f>
        <v>0</v>
      </c>
      <c r="I77" s="287">
        <v>21</v>
      </c>
      <c r="J77" s="309"/>
      <c r="K77" s="309"/>
    </row>
    <row r="78" spans="1:11" s="6" customFormat="1" ht="24" customHeight="1" thickBot="1">
      <c r="A78" s="299">
        <v>57</v>
      </c>
      <c r="B78" s="300">
        <v>19</v>
      </c>
      <c r="C78" s="301" t="s">
        <v>233</v>
      </c>
      <c r="D78" s="301" t="s">
        <v>234</v>
      </c>
      <c r="E78" s="301" t="s">
        <v>63</v>
      </c>
      <c r="F78" s="302">
        <v>104.399</v>
      </c>
      <c r="G78" s="305"/>
      <c r="H78" s="305">
        <f>F78*G78</f>
        <v>0</v>
      </c>
      <c r="I78" s="306">
        <v>21</v>
      </c>
      <c r="J78" s="309"/>
      <c r="K78" s="309"/>
    </row>
    <row r="79" spans="1:11" s="6" customFormat="1" ht="17.25" customHeight="1" thickBot="1">
      <c r="A79" s="315"/>
      <c r="B79" s="315"/>
      <c r="C79" s="316" t="s">
        <v>131</v>
      </c>
      <c r="D79" s="316" t="s">
        <v>132</v>
      </c>
      <c r="E79" s="316"/>
      <c r="F79" s="317"/>
      <c r="G79" s="318"/>
      <c r="H79" s="318">
        <f>SUM(H80)</f>
        <v>0</v>
      </c>
      <c r="I79" s="319"/>
      <c r="J79" s="309"/>
      <c r="K79" s="309"/>
    </row>
    <row r="80" spans="1:11" s="6" customFormat="1" ht="24" customHeight="1" thickBot="1">
      <c r="A80" s="336">
        <v>58</v>
      </c>
      <c r="B80" s="337">
        <v>19</v>
      </c>
      <c r="C80" s="338" t="s">
        <v>133</v>
      </c>
      <c r="D80" s="338" t="s">
        <v>134</v>
      </c>
      <c r="E80" s="338" t="s">
        <v>63</v>
      </c>
      <c r="F80" s="339">
        <v>268.717</v>
      </c>
      <c r="G80" s="340"/>
      <c r="H80" s="340">
        <f>F80*G80</f>
        <v>0</v>
      </c>
      <c r="I80" s="341">
        <v>21</v>
      </c>
      <c r="J80" s="309"/>
      <c r="K80" s="309"/>
    </row>
    <row r="81" spans="1:11" s="6" customFormat="1" ht="16.5" customHeight="1">
      <c r="A81" s="315"/>
      <c r="B81" s="315"/>
      <c r="C81" s="316" t="s">
        <v>135</v>
      </c>
      <c r="D81" s="316" t="s">
        <v>136</v>
      </c>
      <c r="E81" s="316"/>
      <c r="F81" s="317"/>
      <c r="G81" s="318"/>
      <c r="H81" s="318">
        <f>H82</f>
        <v>0</v>
      </c>
      <c r="I81" s="319"/>
      <c r="J81" s="309"/>
      <c r="K81" s="309"/>
    </row>
    <row r="82" spans="1:11" s="6" customFormat="1" ht="13.5" customHeight="1" thickBot="1">
      <c r="A82" s="315"/>
      <c r="B82" s="315"/>
      <c r="C82" s="316" t="s">
        <v>137</v>
      </c>
      <c r="D82" s="316" t="s">
        <v>138</v>
      </c>
      <c r="E82" s="316"/>
      <c r="F82" s="317"/>
      <c r="G82" s="318"/>
      <c r="H82" s="318">
        <f>SUM(H83:H84)</f>
        <v>0</v>
      </c>
      <c r="I82" s="319"/>
      <c r="J82" s="309"/>
      <c r="K82" s="309"/>
    </row>
    <row r="83" spans="1:11" s="6" customFormat="1" ht="13.5" customHeight="1">
      <c r="A83" s="278">
        <v>59</v>
      </c>
      <c r="B83" s="279">
        <v>19</v>
      </c>
      <c r="C83" s="280" t="s">
        <v>139</v>
      </c>
      <c r="D83" s="280" t="s">
        <v>140</v>
      </c>
      <c r="E83" s="280" t="s">
        <v>74</v>
      </c>
      <c r="F83" s="281">
        <v>2</v>
      </c>
      <c r="G83" s="307"/>
      <c r="H83" s="307">
        <f>F83*G83</f>
        <v>0</v>
      </c>
      <c r="I83" s="308">
        <v>21</v>
      </c>
      <c r="J83" s="309"/>
      <c r="K83" s="309"/>
    </row>
    <row r="84" spans="1:11" s="6" customFormat="1" ht="13.5" customHeight="1" thickBot="1">
      <c r="A84" s="299">
        <v>60</v>
      </c>
      <c r="B84" s="300">
        <v>19</v>
      </c>
      <c r="C84" s="301" t="s">
        <v>141</v>
      </c>
      <c r="D84" s="301" t="s">
        <v>142</v>
      </c>
      <c r="E84" s="301" t="s">
        <v>35</v>
      </c>
      <c r="F84" s="302">
        <v>98.5</v>
      </c>
      <c r="G84" s="305"/>
      <c r="H84" s="305">
        <f>F84*G84</f>
        <v>0</v>
      </c>
      <c r="I84" s="306">
        <v>21</v>
      </c>
      <c r="J84" s="309"/>
      <c r="K84" s="309"/>
    </row>
    <row r="85" spans="1:11" s="6" customFormat="1" ht="21" customHeight="1">
      <c r="A85" s="342"/>
      <c r="B85" s="342"/>
      <c r="C85" s="343"/>
      <c r="D85" s="343" t="s">
        <v>143</v>
      </c>
      <c r="E85" s="343"/>
      <c r="F85" s="344"/>
      <c r="G85" s="345"/>
      <c r="H85" s="345">
        <f>H12+H81</f>
        <v>0</v>
      </c>
      <c r="I85" s="319"/>
      <c r="J85" s="309"/>
      <c r="K85" s="309"/>
    </row>
    <row r="86" spans="1:11" ht="12" customHeight="1">
      <c r="A86" s="346"/>
      <c r="B86" s="346"/>
      <c r="C86" s="347"/>
      <c r="D86" s="347"/>
      <c r="E86" s="347"/>
      <c r="F86" s="348"/>
      <c r="G86" s="349"/>
      <c r="H86" s="349"/>
      <c r="I86" s="350"/>
      <c r="J86" s="351"/>
      <c r="K86" s="351"/>
    </row>
    <row r="87" spans="1:11" ht="12" customHeight="1">
      <c r="A87" s="346"/>
      <c r="B87" s="346"/>
      <c r="C87" s="347"/>
      <c r="D87" s="347"/>
      <c r="E87" s="347"/>
      <c r="F87" s="348"/>
      <c r="G87" s="349"/>
      <c r="H87" s="349"/>
      <c r="I87" s="350"/>
      <c r="J87" s="351"/>
      <c r="K87" s="351"/>
    </row>
    <row r="88" spans="1:11" ht="12" customHeight="1">
      <c r="A88" s="346"/>
      <c r="B88" s="346"/>
      <c r="C88" s="347"/>
      <c r="D88" s="347"/>
      <c r="E88" s="347"/>
      <c r="F88" s="348"/>
      <c r="G88" s="349"/>
      <c r="H88" s="349"/>
      <c r="I88" s="350"/>
      <c r="J88" s="351"/>
      <c r="K88" s="351"/>
    </row>
    <row r="89" spans="1:11" ht="12" customHeight="1">
      <c r="A89" s="346"/>
      <c r="B89" s="346"/>
      <c r="C89" s="347"/>
      <c r="D89" s="347"/>
      <c r="E89" s="347"/>
      <c r="F89" s="348"/>
      <c r="G89" s="349"/>
      <c r="H89" s="349"/>
      <c r="I89" s="350"/>
      <c r="J89" s="351"/>
      <c r="K89" s="351"/>
    </row>
    <row r="90" spans="1:11" ht="12" customHeight="1">
      <c r="A90" s="346"/>
      <c r="B90" s="346"/>
      <c r="C90" s="347"/>
      <c r="D90" s="347"/>
      <c r="E90" s="347"/>
      <c r="F90" s="348"/>
      <c r="G90" s="349"/>
      <c r="H90" s="349"/>
      <c r="I90" s="350"/>
      <c r="J90" s="351"/>
      <c r="K90" s="351"/>
    </row>
    <row r="91" spans="1:11" ht="12" customHeight="1">
      <c r="A91" s="346"/>
      <c r="B91" s="346"/>
      <c r="C91" s="347"/>
      <c r="D91" s="347"/>
      <c r="E91" s="347"/>
      <c r="F91" s="348"/>
      <c r="G91" s="349"/>
      <c r="H91" s="349"/>
      <c r="I91" s="350"/>
      <c r="J91" s="351"/>
      <c r="K91" s="351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8"/>
    </row>
    <row r="102" ht="12" customHeight="1">
      <c r="I102" s="28"/>
    </row>
    <row r="103" ht="12" customHeight="1">
      <c r="I103" s="28"/>
    </row>
    <row r="104" ht="12" customHeight="1">
      <c r="I104" s="26"/>
    </row>
    <row r="105" ht="12" customHeight="1">
      <c r="I105" s="26"/>
    </row>
    <row r="106" ht="12" customHeight="1">
      <c r="I106" s="26"/>
    </row>
    <row r="107" ht="12" customHeight="1">
      <c r="I107" s="26"/>
    </row>
    <row r="108" ht="12" customHeight="1">
      <c r="I108" s="26"/>
    </row>
    <row r="109" ht="12" customHeight="1">
      <c r="I109" s="26"/>
    </row>
    <row r="110" ht="12" customHeight="1">
      <c r="I110" s="26"/>
    </row>
    <row r="111" ht="12" customHeight="1">
      <c r="I111" s="26"/>
    </row>
    <row r="112" ht="12" customHeight="1">
      <c r="I112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r.3</oddFooter>
  </headerFooter>
  <rowBreaks count="1" manualBreakCount="1">
    <brk id="45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7"/>
  <sheetViews>
    <sheetView showGridLines="0" view="pageBreakPreview" zoomScaleSheetLayoutView="100" zoomScalePageLayoutView="0" workbookViewId="0" topLeftCell="A32">
      <selection activeCell="H13" sqref="H13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604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346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605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609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H13+H28+H30+H33+H39+H41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SUM(H14:H27)</f>
        <v>0</v>
      </c>
    </row>
    <row r="14" spans="1:9" s="6" customFormat="1" ht="13.5" customHeight="1">
      <c r="A14" s="17">
        <v>1</v>
      </c>
      <c r="B14" s="267">
        <v>20</v>
      </c>
      <c r="C14" s="18" t="s">
        <v>281</v>
      </c>
      <c r="D14" s="18" t="s">
        <v>282</v>
      </c>
      <c r="E14" s="18" t="s">
        <v>20</v>
      </c>
      <c r="F14" s="19">
        <v>6.7</v>
      </c>
      <c r="G14" s="20"/>
      <c r="H14" s="20">
        <f>F14*G14</f>
        <v>0</v>
      </c>
      <c r="I14" s="29">
        <v>21</v>
      </c>
    </row>
    <row r="15" spans="1:9" s="6" customFormat="1" ht="24" customHeight="1">
      <c r="A15" s="21">
        <v>2</v>
      </c>
      <c r="B15" s="268">
        <v>20</v>
      </c>
      <c r="C15" s="22" t="s">
        <v>45</v>
      </c>
      <c r="D15" s="22" t="s">
        <v>46</v>
      </c>
      <c r="E15" s="22" t="s">
        <v>40</v>
      </c>
      <c r="F15" s="23">
        <v>10.72</v>
      </c>
      <c r="G15" s="24"/>
      <c r="H15" s="24">
        <f>F15*G15</f>
        <v>0</v>
      </c>
      <c r="I15" s="30">
        <v>21</v>
      </c>
    </row>
    <row r="16" spans="1:9" s="6" customFormat="1" ht="13.5" customHeight="1">
      <c r="A16" s="273">
        <v>3</v>
      </c>
      <c r="B16" s="274">
        <v>20</v>
      </c>
      <c r="C16" s="271" t="s">
        <v>47</v>
      </c>
      <c r="D16" s="271" t="s">
        <v>185</v>
      </c>
      <c r="E16" s="271" t="s">
        <v>40</v>
      </c>
      <c r="F16" s="275">
        <v>5.36</v>
      </c>
      <c r="G16" s="272"/>
      <c r="H16" s="272">
        <f aca="true" t="shared" si="0" ref="H16:H26">F16*G16</f>
        <v>0</v>
      </c>
      <c r="I16" s="287">
        <v>21</v>
      </c>
    </row>
    <row r="17" spans="1:9" s="6" customFormat="1" ht="13.5" customHeight="1">
      <c r="A17" s="273">
        <v>4</v>
      </c>
      <c r="B17" s="274">
        <v>20</v>
      </c>
      <c r="C17" s="271" t="s">
        <v>186</v>
      </c>
      <c r="D17" s="271" t="s">
        <v>187</v>
      </c>
      <c r="E17" s="271" t="s">
        <v>20</v>
      </c>
      <c r="F17" s="275">
        <v>24.12</v>
      </c>
      <c r="G17" s="272"/>
      <c r="H17" s="272">
        <f t="shared" si="0"/>
        <v>0</v>
      </c>
      <c r="I17" s="287">
        <v>21</v>
      </c>
    </row>
    <row r="18" spans="1:9" s="6" customFormat="1" ht="13.5" customHeight="1">
      <c r="A18" s="273">
        <v>5</v>
      </c>
      <c r="B18" s="274">
        <v>20</v>
      </c>
      <c r="C18" s="271" t="s">
        <v>188</v>
      </c>
      <c r="D18" s="271" t="s">
        <v>189</v>
      </c>
      <c r="E18" s="271" t="s">
        <v>20</v>
      </c>
      <c r="F18" s="275">
        <v>24.12</v>
      </c>
      <c r="G18" s="272"/>
      <c r="H18" s="272">
        <f t="shared" si="0"/>
        <v>0</v>
      </c>
      <c r="I18" s="287">
        <v>21</v>
      </c>
    </row>
    <row r="19" spans="1:9" s="6" customFormat="1" ht="13.5" customHeight="1">
      <c r="A19" s="273">
        <v>6</v>
      </c>
      <c r="B19" s="274">
        <v>20</v>
      </c>
      <c r="C19" s="271" t="s">
        <v>53</v>
      </c>
      <c r="D19" s="271" t="s">
        <v>190</v>
      </c>
      <c r="E19" s="271" t="s">
        <v>40</v>
      </c>
      <c r="F19" s="275">
        <v>10.72</v>
      </c>
      <c r="G19" s="272"/>
      <c r="H19" s="272">
        <f t="shared" si="0"/>
        <v>0</v>
      </c>
      <c r="I19" s="287">
        <v>21</v>
      </c>
    </row>
    <row r="20" spans="1:9" s="6" customFormat="1" ht="13.5" customHeight="1">
      <c r="A20" s="273">
        <v>7</v>
      </c>
      <c r="B20" s="274">
        <v>20</v>
      </c>
      <c r="C20" s="271" t="s">
        <v>191</v>
      </c>
      <c r="D20" s="271" t="s">
        <v>192</v>
      </c>
      <c r="E20" s="271" t="s">
        <v>40</v>
      </c>
      <c r="F20" s="275">
        <v>20.1</v>
      </c>
      <c r="G20" s="272"/>
      <c r="H20" s="272">
        <f t="shared" si="0"/>
        <v>0</v>
      </c>
      <c r="I20" s="287">
        <v>21</v>
      </c>
    </row>
    <row r="21" spans="1:9" s="6" customFormat="1" ht="24" customHeight="1">
      <c r="A21" s="273">
        <v>8</v>
      </c>
      <c r="B21" s="274">
        <v>20</v>
      </c>
      <c r="C21" s="271" t="s">
        <v>55</v>
      </c>
      <c r="D21" s="271" t="s">
        <v>56</v>
      </c>
      <c r="E21" s="271" t="s">
        <v>40</v>
      </c>
      <c r="F21" s="275">
        <v>0.67</v>
      </c>
      <c r="G21" s="272"/>
      <c r="H21" s="272">
        <f t="shared" si="0"/>
        <v>0</v>
      </c>
      <c r="I21" s="287">
        <v>21</v>
      </c>
    </row>
    <row r="22" spans="1:9" s="6" customFormat="1" ht="24" customHeight="1">
      <c r="A22" s="394" t="s">
        <v>672</v>
      </c>
      <c r="B22" s="274">
        <v>20</v>
      </c>
      <c r="C22" s="271">
        <v>167101102</v>
      </c>
      <c r="D22" s="271" t="s">
        <v>673</v>
      </c>
      <c r="E22" s="271" t="s">
        <v>40</v>
      </c>
      <c r="F22" s="275">
        <v>10.05</v>
      </c>
      <c r="G22" s="272"/>
      <c r="H22" s="272">
        <f t="shared" si="0"/>
        <v>0</v>
      </c>
      <c r="I22" s="287">
        <v>21</v>
      </c>
    </row>
    <row r="23" spans="1:9" s="6" customFormat="1" ht="13.5" customHeight="1">
      <c r="A23" s="273">
        <v>9</v>
      </c>
      <c r="B23" s="274">
        <v>20</v>
      </c>
      <c r="C23" s="271" t="s">
        <v>57</v>
      </c>
      <c r="D23" s="271" t="s">
        <v>58</v>
      </c>
      <c r="E23" s="271" t="s">
        <v>40</v>
      </c>
      <c r="F23" s="275">
        <v>0.67</v>
      </c>
      <c r="G23" s="272"/>
      <c r="H23" s="272">
        <f t="shared" si="0"/>
        <v>0</v>
      </c>
      <c r="I23" s="287">
        <v>21</v>
      </c>
    </row>
    <row r="24" spans="1:9" s="6" customFormat="1" ht="13.5" customHeight="1">
      <c r="A24" s="273">
        <v>10</v>
      </c>
      <c r="B24" s="274">
        <v>20</v>
      </c>
      <c r="C24" s="271" t="s">
        <v>59</v>
      </c>
      <c r="D24" s="271" t="s">
        <v>195</v>
      </c>
      <c r="E24" s="271" t="s">
        <v>40</v>
      </c>
      <c r="F24" s="275">
        <v>7.035</v>
      </c>
      <c r="G24" s="272"/>
      <c r="H24" s="272">
        <f t="shared" si="0"/>
        <v>0</v>
      </c>
      <c r="I24" s="287">
        <v>21</v>
      </c>
    </row>
    <row r="25" spans="1:11" s="6" customFormat="1" ht="13.5" customHeight="1">
      <c r="A25" s="273">
        <v>11</v>
      </c>
      <c r="B25" s="274">
        <v>20</v>
      </c>
      <c r="C25" s="271" t="s">
        <v>64</v>
      </c>
      <c r="D25" s="271" t="s">
        <v>196</v>
      </c>
      <c r="E25" s="271" t="s">
        <v>40</v>
      </c>
      <c r="F25" s="275">
        <v>3.015</v>
      </c>
      <c r="G25" s="272"/>
      <c r="H25" s="272">
        <f t="shared" si="0"/>
        <v>0</v>
      </c>
      <c r="I25" s="287">
        <v>21</v>
      </c>
      <c r="K25" s="6" t="s">
        <v>381</v>
      </c>
    </row>
    <row r="26" spans="1:9" s="6" customFormat="1" ht="24" customHeight="1">
      <c r="A26" s="273">
        <v>12</v>
      </c>
      <c r="B26" s="274">
        <v>20</v>
      </c>
      <c r="C26" s="271" t="s">
        <v>197</v>
      </c>
      <c r="D26" s="271" t="s">
        <v>198</v>
      </c>
      <c r="E26" s="271" t="s">
        <v>40</v>
      </c>
      <c r="F26" s="275">
        <v>3.015</v>
      </c>
      <c r="G26" s="272"/>
      <c r="H26" s="272">
        <f t="shared" si="0"/>
        <v>0</v>
      </c>
      <c r="I26" s="287">
        <v>21</v>
      </c>
    </row>
    <row r="27" spans="1:9" s="6" customFormat="1" ht="24" customHeight="1" thickBot="1">
      <c r="A27" s="299">
        <v>13</v>
      </c>
      <c r="B27" s="300">
        <v>20</v>
      </c>
      <c r="C27" s="301" t="s">
        <v>70</v>
      </c>
      <c r="D27" s="301" t="s">
        <v>71</v>
      </c>
      <c r="E27" s="301" t="s">
        <v>40</v>
      </c>
      <c r="F27" s="302">
        <v>0.67</v>
      </c>
      <c r="G27" s="305"/>
      <c r="H27" s="305">
        <f>F27*G27</f>
        <v>0</v>
      </c>
      <c r="I27" s="306">
        <v>21</v>
      </c>
    </row>
    <row r="28" spans="1:9" s="6" customFormat="1" ht="21" customHeight="1" thickBot="1">
      <c r="A28" s="315"/>
      <c r="B28" s="315"/>
      <c r="C28" s="316" t="s">
        <v>12</v>
      </c>
      <c r="D28" s="316" t="s">
        <v>81</v>
      </c>
      <c r="E28" s="316"/>
      <c r="F28" s="317"/>
      <c r="G28" s="318"/>
      <c r="H28" s="318">
        <f>SUM(H29)</f>
        <v>0</v>
      </c>
      <c r="I28" s="319"/>
    </row>
    <row r="29" spans="1:9" s="6" customFormat="1" ht="13.5" customHeight="1" thickBot="1">
      <c r="A29" s="336">
        <v>14</v>
      </c>
      <c r="B29" s="337">
        <v>20</v>
      </c>
      <c r="C29" s="338" t="s">
        <v>203</v>
      </c>
      <c r="D29" s="338" t="s">
        <v>204</v>
      </c>
      <c r="E29" s="338" t="s">
        <v>40</v>
      </c>
      <c r="F29" s="339">
        <v>0.67</v>
      </c>
      <c r="G29" s="340"/>
      <c r="H29" s="340">
        <f>F29*G29</f>
        <v>0</v>
      </c>
      <c r="I29" s="341">
        <v>21</v>
      </c>
    </row>
    <row r="30" spans="1:9" s="6" customFormat="1" ht="21" customHeight="1" thickBot="1">
      <c r="A30" s="315"/>
      <c r="B30" s="315"/>
      <c r="C30" s="316" t="s">
        <v>13</v>
      </c>
      <c r="D30" s="316" t="s">
        <v>85</v>
      </c>
      <c r="E30" s="316"/>
      <c r="F30" s="317"/>
      <c r="G30" s="318"/>
      <c r="H30" s="318">
        <f>SUM(H31:H32)</f>
        <v>0</v>
      </c>
      <c r="I30" s="319"/>
    </row>
    <row r="31" spans="1:9" s="6" customFormat="1" ht="24" customHeight="1">
      <c r="A31" s="278">
        <v>15</v>
      </c>
      <c r="B31" s="279">
        <v>20</v>
      </c>
      <c r="C31" s="280" t="s">
        <v>284</v>
      </c>
      <c r="D31" s="280" t="s">
        <v>285</v>
      </c>
      <c r="E31" s="280" t="s">
        <v>20</v>
      </c>
      <c r="F31" s="281">
        <v>6.7</v>
      </c>
      <c r="G31" s="307"/>
      <c r="H31" s="307">
        <f>F31*G31</f>
        <v>0</v>
      </c>
      <c r="I31" s="308">
        <v>21</v>
      </c>
    </row>
    <row r="32" spans="1:9" s="6" customFormat="1" ht="13.5" customHeight="1" thickBot="1">
      <c r="A32" s="310">
        <v>16</v>
      </c>
      <c r="B32" s="311">
        <v>20</v>
      </c>
      <c r="C32" s="312" t="s">
        <v>286</v>
      </c>
      <c r="D32" s="312" t="s">
        <v>287</v>
      </c>
      <c r="E32" s="312" t="s">
        <v>80</v>
      </c>
      <c r="F32" s="313">
        <v>1</v>
      </c>
      <c r="G32" s="314"/>
      <c r="H32" s="314">
        <f>F32*G32</f>
        <v>0</v>
      </c>
      <c r="I32" s="306">
        <v>21</v>
      </c>
    </row>
    <row r="33" spans="1:9" s="6" customFormat="1" ht="21" customHeight="1" thickBot="1">
      <c r="A33" s="315"/>
      <c r="B33" s="315"/>
      <c r="C33" s="316" t="s">
        <v>14</v>
      </c>
      <c r="D33" s="316" t="s">
        <v>96</v>
      </c>
      <c r="E33" s="316"/>
      <c r="F33" s="317"/>
      <c r="G33" s="318"/>
      <c r="H33" s="318">
        <f>SUM(H34:H38)</f>
        <v>0</v>
      </c>
      <c r="I33" s="319"/>
    </row>
    <row r="34" spans="1:9" s="6" customFormat="1" ht="13.5" customHeight="1">
      <c r="A34" s="278">
        <v>17</v>
      </c>
      <c r="B34" s="279">
        <v>20</v>
      </c>
      <c r="C34" s="280" t="s">
        <v>213</v>
      </c>
      <c r="D34" s="280" t="s">
        <v>214</v>
      </c>
      <c r="E34" s="280" t="s">
        <v>80</v>
      </c>
      <c r="F34" s="281">
        <v>1</v>
      </c>
      <c r="G34" s="307"/>
      <c r="H34" s="307">
        <f>F34*G34</f>
        <v>0</v>
      </c>
      <c r="I34" s="308">
        <v>21</v>
      </c>
    </row>
    <row r="35" spans="1:9" s="6" customFormat="1" ht="24" customHeight="1">
      <c r="A35" s="273">
        <v>18</v>
      </c>
      <c r="B35" s="274">
        <v>20</v>
      </c>
      <c r="C35" s="271" t="s">
        <v>300</v>
      </c>
      <c r="D35" s="271" t="s">
        <v>301</v>
      </c>
      <c r="E35" s="271" t="s">
        <v>35</v>
      </c>
      <c r="F35" s="275">
        <v>6.7</v>
      </c>
      <c r="G35" s="272"/>
      <c r="H35" s="272">
        <f>F35*G35</f>
        <v>0</v>
      </c>
      <c r="I35" s="287">
        <v>21</v>
      </c>
    </row>
    <row r="36" spans="1:9" s="6" customFormat="1" ht="24" customHeight="1">
      <c r="A36" s="282">
        <v>19</v>
      </c>
      <c r="B36" s="283">
        <v>20</v>
      </c>
      <c r="C36" s="284" t="s">
        <v>302</v>
      </c>
      <c r="D36" s="284" t="s">
        <v>303</v>
      </c>
      <c r="E36" s="284" t="s">
        <v>35</v>
      </c>
      <c r="F36" s="285">
        <v>6.801</v>
      </c>
      <c r="G36" s="286"/>
      <c r="H36" s="286">
        <f>F36*G36</f>
        <v>0</v>
      </c>
      <c r="I36" s="287">
        <v>21</v>
      </c>
    </row>
    <row r="37" spans="1:9" s="6" customFormat="1" ht="13.5" customHeight="1">
      <c r="A37" s="273">
        <v>20</v>
      </c>
      <c r="B37" s="274">
        <v>20</v>
      </c>
      <c r="C37" s="271" t="s">
        <v>221</v>
      </c>
      <c r="D37" s="271" t="s">
        <v>222</v>
      </c>
      <c r="E37" s="271" t="s">
        <v>80</v>
      </c>
      <c r="F37" s="275">
        <v>1</v>
      </c>
      <c r="G37" s="272"/>
      <c r="H37" s="272">
        <f>F37*G37</f>
        <v>0</v>
      </c>
      <c r="I37" s="287">
        <v>21</v>
      </c>
    </row>
    <row r="38" spans="1:9" s="6" customFormat="1" ht="13.5" customHeight="1" thickBot="1">
      <c r="A38" s="299">
        <v>21</v>
      </c>
      <c r="B38" s="300">
        <v>20</v>
      </c>
      <c r="C38" s="301" t="s">
        <v>225</v>
      </c>
      <c r="D38" s="301" t="s">
        <v>226</v>
      </c>
      <c r="E38" s="301" t="s">
        <v>35</v>
      </c>
      <c r="F38" s="302">
        <v>6.7</v>
      </c>
      <c r="G38" s="305"/>
      <c r="H38" s="305">
        <f>F38*G38</f>
        <v>0</v>
      </c>
      <c r="I38" s="306">
        <v>21</v>
      </c>
    </row>
    <row r="39" spans="1:9" s="6" customFormat="1" ht="21" customHeight="1" thickBot="1">
      <c r="A39" s="315"/>
      <c r="B39" s="315"/>
      <c r="C39" s="316" t="s">
        <v>123</v>
      </c>
      <c r="D39" s="316" t="s">
        <v>124</v>
      </c>
      <c r="E39" s="316"/>
      <c r="F39" s="317"/>
      <c r="G39" s="318"/>
      <c r="H39" s="318">
        <f>SUM(H40)</f>
        <v>0</v>
      </c>
      <c r="I39" s="319"/>
    </row>
    <row r="40" spans="1:9" s="6" customFormat="1" ht="24" customHeight="1" thickBot="1">
      <c r="A40" s="336">
        <v>22</v>
      </c>
      <c r="B40" s="337">
        <v>20</v>
      </c>
      <c r="C40" s="338" t="s">
        <v>289</v>
      </c>
      <c r="D40" s="338" t="s">
        <v>290</v>
      </c>
      <c r="E40" s="338" t="s">
        <v>20</v>
      </c>
      <c r="F40" s="339">
        <v>6.7</v>
      </c>
      <c r="G40" s="340"/>
      <c r="H40" s="340">
        <f>F40*G40</f>
        <v>0</v>
      </c>
      <c r="I40" s="341">
        <v>21</v>
      </c>
    </row>
    <row r="41" spans="1:9" s="6" customFormat="1" ht="21" customHeight="1" thickBot="1">
      <c r="A41" s="315"/>
      <c r="B41" s="315"/>
      <c r="C41" s="316" t="s">
        <v>131</v>
      </c>
      <c r="D41" s="316" t="s">
        <v>132</v>
      </c>
      <c r="E41" s="316"/>
      <c r="F41" s="317"/>
      <c r="G41" s="318"/>
      <c r="H41" s="318">
        <f>SUM(H42)</f>
        <v>0</v>
      </c>
      <c r="I41" s="319"/>
    </row>
    <row r="42" spans="1:9" s="6" customFormat="1" ht="24" customHeight="1" thickBot="1">
      <c r="A42" s="336">
        <v>23</v>
      </c>
      <c r="B42" s="337">
        <v>20</v>
      </c>
      <c r="C42" s="338" t="s">
        <v>133</v>
      </c>
      <c r="D42" s="338" t="s">
        <v>134</v>
      </c>
      <c r="E42" s="338" t="s">
        <v>63</v>
      </c>
      <c r="F42" s="339">
        <v>3.593</v>
      </c>
      <c r="G42" s="340"/>
      <c r="H42" s="340">
        <f>F42*G42</f>
        <v>0</v>
      </c>
      <c r="I42" s="341">
        <v>21</v>
      </c>
    </row>
    <row r="43" spans="1:9" s="6" customFormat="1" ht="21" customHeight="1">
      <c r="A43" s="315"/>
      <c r="B43" s="315"/>
      <c r="C43" s="316" t="s">
        <v>135</v>
      </c>
      <c r="D43" s="316" t="s">
        <v>136</v>
      </c>
      <c r="E43" s="316"/>
      <c r="F43" s="317"/>
      <c r="G43" s="318"/>
      <c r="H43" s="318">
        <f>H44</f>
        <v>0</v>
      </c>
      <c r="I43" s="319"/>
    </row>
    <row r="44" spans="1:9" s="6" customFormat="1" ht="21" customHeight="1" thickBot="1">
      <c r="A44" s="315"/>
      <c r="B44" s="315"/>
      <c r="C44" s="316" t="s">
        <v>137</v>
      </c>
      <c r="D44" s="316" t="s">
        <v>138</v>
      </c>
      <c r="E44" s="316"/>
      <c r="F44" s="317"/>
      <c r="G44" s="318"/>
      <c r="H44" s="318">
        <f>SUM(H45:H46)</f>
        <v>0</v>
      </c>
      <c r="I44" s="319"/>
    </row>
    <row r="45" spans="1:9" s="6" customFormat="1" ht="13.5" customHeight="1">
      <c r="A45" s="278">
        <v>24</v>
      </c>
      <c r="B45" s="383">
        <v>20</v>
      </c>
      <c r="C45" s="280" t="s">
        <v>235</v>
      </c>
      <c r="D45" s="280" t="s">
        <v>236</v>
      </c>
      <c r="E45" s="280" t="s">
        <v>74</v>
      </c>
      <c r="F45" s="281">
        <v>1</v>
      </c>
      <c r="G45" s="307"/>
      <c r="H45" s="307">
        <f>F45*G45</f>
        <v>0</v>
      </c>
      <c r="I45" s="308">
        <v>21</v>
      </c>
    </row>
    <row r="46" spans="1:9" s="6" customFormat="1" ht="13.5" customHeight="1" thickBot="1">
      <c r="A46" s="299">
        <v>25</v>
      </c>
      <c r="B46" s="300">
        <v>20</v>
      </c>
      <c r="C46" s="301" t="s">
        <v>237</v>
      </c>
      <c r="D46" s="301" t="s">
        <v>238</v>
      </c>
      <c r="E46" s="301" t="s">
        <v>35</v>
      </c>
      <c r="F46" s="302">
        <v>6.7</v>
      </c>
      <c r="G46" s="305"/>
      <c r="H46" s="305">
        <f>F46*G46</f>
        <v>0</v>
      </c>
      <c r="I46" s="306">
        <v>21</v>
      </c>
    </row>
    <row r="47" spans="1:9" s="6" customFormat="1" ht="21" customHeight="1">
      <c r="A47" s="342"/>
      <c r="B47" s="342"/>
      <c r="C47" s="343"/>
      <c r="D47" s="343" t="s">
        <v>143</v>
      </c>
      <c r="E47" s="343"/>
      <c r="F47" s="344"/>
      <c r="G47" s="345"/>
      <c r="H47" s="345">
        <f>H12+H43</f>
        <v>0</v>
      </c>
      <c r="I47" s="319"/>
    </row>
    <row r="48" spans="1:9" ht="12" customHeight="1">
      <c r="A48" s="346"/>
      <c r="B48" s="346"/>
      <c r="C48" s="347"/>
      <c r="D48" s="347"/>
      <c r="E48" s="347"/>
      <c r="F48" s="348"/>
      <c r="G48" s="349"/>
      <c r="H48" s="349"/>
      <c r="I48" s="350"/>
    </row>
    <row r="49" spans="1:9" ht="12" customHeight="1">
      <c r="A49" s="346"/>
      <c r="B49" s="346"/>
      <c r="C49" s="347"/>
      <c r="D49" s="347"/>
      <c r="E49" s="347"/>
      <c r="F49" s="348"/>
      <c r="G49" s="349"/>
      <c r="H49" s="349"/>
      <c r="I49" s="350"/>
    </row>
    <row r="50" spans="1:9" ht="12" customHeight="1">
      <c r="A50" s="346"/>
      <c r="B50" s="346"/>
      <c r="C50" s="347"/>
      <c r="D50" s="347"/>
      <c r="E50" s="347"/>
      <c r="F50" s="348"/>
      <c r="G50" s="349"/>
      <c r="H50" s="349"/>
      <c r="I50" s="350"/>
    </row>
    <row r="51" spans="1:9" ht="12" customHeight="1">
      <c r="A51" s="346"/>
      <c r="B51" s="346"/>
      <c r="C51" s="347"/>
      <c r="D51" s="347"/>
      <c r="E51" s="347"/>
      <c r="F51" s="348"/>
      <c r="G51" s="349"/>
      <c r="H51" s="349"/>
      <c r="I51" s="350"/>
    </row>
    <row r="52" spans="1:9" ht="12" customHeight="1">
      <c r="A52" s="346"/>
      <c r="B52" s="346"/>
      <c r="C52" s="347"/>
      <c r="D52" s="347"/>
      <c r="E52" s="347"/>
      <c r="F52" s="348"/>
      <c r="G52" s="349"/>
      <c r="H52" s="349"/>
      <c r="I52" s="350"/>
    </row>
    <row r="53" ht="12" customHeight="1">
      <c r="I53" s="28"/>
    </row>
    <row r="54" ht="12" customHeight="1">
      <c r="I54" s="28"/>
    </row>
    <row r="55" ht="12" customHeight="1">
      <c r="I55" s="28"/>
    </row>
    <row r="56" ht="12" customHeight="1">
      <c r="I56" s="28"/>
    </row>
    <row r="57" ht="12" customHeight="1">
      <c r="I57" s="28"/>
    </row>
    <row r="58" ht="12" customHeight="1">
      <c r="I58" s="28"/>
    </row>
    <row r="59" ht="12" customHeight="1">
      <c r="I59" s="28"/>
    </row>
    <row r="60" ht="12" customHeight="1">
      <c r="I60" s="28"/>
    </row>
    <row r="61" ht="12" customHeight="1">
      <c r="I61" s="28"/>
    </row>
    <row r="62" ht="12" customHeight="1">
      <c r="I62" s="28"/>
    </row>
    <row r="63" ht="12" customHeight="1">
      <c r="I63" s="28"/>
    </row>
    <row r="64" ht="12" customHeight="1">
      <c r="I64" s="28"/>
    </row>
    <row r="65" ht="12" customHeight="1">
      <c r="I65" s="28"/>
    </row>
    <row r="66" ht="12" customHeight="1">
      <c r="I66" s="28"/>
    </row>
    <row r="67" ht="12" customHeight="1">
      <c r="I67" s="28"/>
    </row>
    <row r="68" ht="12" customHeight="1">
      <c r="I68" s="28"/>
    </row>
    <row r="69" ht="12" customHeight="1">
      <c r="I69" s="28"/>
    </row>
    <row r="70" ht="12" customHeight="1">
      <c r="I70" s="28"/>
    </row>
    <row r="71" ht="12" customHeight="1">
      <c r="I71" s="28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  <row r="80" ht="12" customHeight="1">
      <c r="I80" s="28"/>
    </row>
    <row r="81" ht="12" customHeight="1">
      <c r="I81" s="28"/>
    </row>
    <row r="82" ht="12" customHeight="1">
      <c r="I82" s="28"/>
    </row>
    <row r="83" ht="12" customHeight="1">
      <c r="I83" s="28"/>
    </row>
    <row r="84" ht="12" customHeight="1">
      <c r="I84" s="28"/>
    </row>
    <row r="85" ht="12" customHeight="1">
      <c r="I85" s="28"/>
    </row>
    <row r="86" ht="12" customHeight="1">
      <c r="I86" s="28"/>
    </row>
    <row r="87" ht="12" customHeight="1">
      <c r="I87" s="28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8"/>
    </row>
    <row r="102" ht="12" customHeight="1">
      <c r="I102" s="28"/>
    </row>
    <row r="103" ht="12" customHeight="1">
      <c r="I103" s="28"/>
    </row>
    <row r="104" ht="12" customHeight="1">
      <c r="I104" s="28"/>
    </row>
    <row r="105" ht="12" customHeight="1">
      <c r="I105" s="28"/>
    </row>
    <row r="106" ht="12" customHeight="1">
      <c r="I106" s="28"/>
    </row>
    <row r="107" ht="12" customHeight="1">
      <c r="I107" s="28"/>
    </row>
    <row r="108" ht="12" customHeight="1">
      <c r="I108" s="28"/>
    </row>
    <row r="109" ht="12" customHeight="1">
      <c r="I109" s="26"/>
    </row>
    <row r="110" ht="12" customHeight="1">
      <c r="I110" s="26"/>
    </row>
    <row r="111" ht="12" customHeight="1">
      <c r="I111" s="26"/>
    </row>
    <row r="112" ht="12" customHeight="1">
      <c r="I112" s="26"/>
    </row>
    <row r="113" ht="12" customHeight="1">
      <c r="I113" s="26"/>
    </row>
    <row r="114" ht="12" customHeight="1">
      <c r="I114" s="26"/>
    </row>
    <row r="115" ht="12" customHeight="1">
      <c r="I115" s="26"/>
    </row>
    <row r="116" ht="12" customHeight="1">
      <c r="I116" s="26"/>
    </row>
    <row r="117" ht="12" customHeight="1">
      <c r="I117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showGridLines="0" view="pageBreakPreview" zoomScaleSheetLayoutView="100" zoomScalePageLayoutView="0" workbookViewId="0" topLeftCell="A55">
      <selection activeCell="H13" sqref="H13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604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347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605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609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H13+H39+H42+H46+H55+H69+H74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SUM(H14:H38)</f>
        <v>0</v>
      </c>
    </row>
    <row r="14" spans="1:9" s="6" customFormat="1" ht="13.5" customHeight="1">
      <c r="A14" s="17">
        <v>1</v>
      </c>
      <c r="B14" s="267">
        <v>21</v>
      </c>
      <c r="C14" s="18" t="s">
        <v>18</v>
      </c>
      <c r="D14" s="18" t="s">
        <v>19</v>
      </c>
      <c r="E14" s="18" t="s">
        <v>20</v>
      </c>
      <c r="F14" s="19">
        <v>489.31</v>
      </c>
      <c r="G14" s="20"/>
      <c r="H14" s="20">
        <f>F14*G14</f>
        <v>0</v>
      </c>
      <c r="I14" s="29">
        <v>21</v>
      </c>
    </row>
    <row r="15" spans="1:9" s="6" customFormat="1" ht="24" customHeight="1">
      <c r="A15" s="21">
        <v>2</v>
      </c>
      <c r="B15" s="268">
        <v>21</v>
      </c>
      <c r="C15" s="22" t="s">
        <v>21</v>
      </c>
      <c r="D15" s="22" t="s">
        <v>22</v>
      </c>
      <c r="E15" s="22" t="s">
        <v>20</v>
      </c>
      <c r="F15" s="23">
        <v>489.31</v>
      </c>
      <c r="G15" s="24"/>
      <c r="H15" s="24">
        <f>F15*G15</f>
        <v>0</v>
      </c>
      <c r="I15" s="30">
        <v>21</v>
      </c>
    </row>
    <row r="16" spans="1:9" s="6" customFormat="1" ht="13.5" customHeight="1">
      <c r="A16" s="273">
        <v>3</v>
      </c>
      <c r="B16" s="274">
        <v>21</v>
      </c>
      <c r="C16" s="271" t="s">
        <v>23</v>
      </c>
      <c r="D16" s="271" t="s">
        <v>24</v>
      </c>
      <c r="E16" s="271" t="s">
        <v>20</v>
      </c>
      <c r="F16" s="275">
        <v>489.31</v>
      </c>
      <c r="G16" s="272"/>
      <c r="H16" s="272">
        <f aca="true" t="shared" si="0" ref="H16:H33">F16*G16</f>
        <v>0</v>
      </c>
      <c r="I16" s="287">
        <v>21</v>
      </c>
    </row>
    <row r="17" spans="1:9" s="6" customFormat="1" ht="24" customHeight="1">
      <c r="A17" s="273">
        <v>4</v>
      </c>
      <c r="B17" s="274">
        <v>21</v>
      </c>
      <c r="C17" s="271" t="s">
        <v>25</v>
      </c>
      <c r="D17" s="271" t="s">
        <v>26</v>
      </c>
      <c r="E17" s="271" t="s">
        <v>20</v>
      </c>
      <c r="F17" s="275">
        <v>1604</v>
      </c>
      <c r="G17" s="272"/>
      <c r="H17" s="272">
        <f t="shared" si="0"/>
        <v>0</v>
      </c>
      <c r="I17" s="287">
        <v>21</v>
      </c>
    </row>
    <row r="18" spans="1:9" s="6" customFormat="1" ht="24" customHeight="1">
      <c r="A18" s="273">
        <v>5</v>
      </c>
      <c r="B18" s="274">
        <v>21</v>
      </c>
      <c r="C18" s="271" t="s">
        <v>27</v>
      </c>
      <c r="D18" s="271" t="s">
        <v>28</v>
      </c>
      <c r="E18" s="271" t="s">
        <v>29</v>
      </c>
      <c r="F18" s="275">
        <v>1344</v>
      </c>
      <c r="G18" s="272"/>
      <c r="H18" s="272">
        <f t="shared" si="0"/>
        <v>0</v>
      </c>
      <c r="I18" s="287">
        <v>21</v>
      </c>
    </row>
    <row r="19" spans="1:9" s="6" customFormat="1" ht="24" customHeight="1">
      <c r="A19" s="273">
        <v>6</v>
      </c>
      <c r="B19" s="274">
        <v>21</v>
      </c>
      <c r="C19" s="271" t="s">
        <v>30</v>
      </c>
      <c r="D19" s="271" t="s">
        <v>31</v>
      </c>
      <c r="E19" s="271" t="s">
        <v>32</v>
      </c>
      <c r="F19" s="275">
        <v>56</v>
      </c>
      <c r="G19" s="272"/>
      <c r="H19" s="272">
        <f t="shared" si="0"/>
        <v>0</v>
      </c>
      <c r="I19" s="287">
        <v>21</v>
      </c>
    </row>
    <row r="20" spans="1:9" s="6" customFormat="1" ht="13.5" customHeight="1">
      <c r="A20" s="273">
        <v>7</v>
      </c>
      <c r="B20" s="274">
        <v>21</v>
      </c>
      <c r="C20" s="271" t="s">
        <v>240</v>
      </c>
      <c r="D20" s="271" t="s">
        <v>241</v>
      </c>
      <c r="E20" s="271" t="s">
        <v>35</v>
      </c>
      <c r="F20" s="275">
        <v>40.8</v>
      </c>
      <c r="G20" s="272"/>
      <c r="H20" s="272">
        <f t="shared" si="0"/>
        <v>0</v>
      </c>
      <c r="I20" s="287">
        <v>21</v>
      </c>
    </row>
    <row r="21" spans="1:9" s="6" customFormat="1" ht="24" customHeight="1">
      <c r="A21" s="273">
        <v>8</v>
      </c>
      <c r="B21" s="274">
        <v>21</v>
      </c>
      <c r="C21" s="271" t="s">
        <v>242</v>
      </c>
      <c r="D21" s="271" t="s">
        <v>243</v>
      </c>
      <c r="E21" s="271" t="s">
        <v>35</v>
      </c>
      <c r="F21" s="275">
        <v>2.4</v>
      </c>
      <c r="G21" s="272"/>
      <c r="H21" s="272">
        <f t="shared" si="0"/>
        <v>0</v>
      </c>
      <c r="I21" s="287">
        <v>21</v>
      </c>
    </row>
    <row r="22" spans="1:9" s="6" customFormat="1" ht="24" customHeight="1">
      <c r="A22" s="273">
        <v>9</v>
      </c>
      <c r="B22" s="274">
        <v>21</v>
      </c>
      <c r="C22" s="271" t="s">
        <v>36</v>
      </c>
      <c r="D22" s="271" t="s">
        <v>37</v>
      </c>
      <c r="E22" s="271" t="s">
        <v>35</v>
      </c>
      <c r="F22" s="275">
        <v>1.2</v>
      </c>
      <c r="G22" s="272"/>
      <c r="H22" s="272">
        <f t="shared" si="0"/>
        <v>0</v>
      </c>
      <c r="I22" s="287">
        <v>21</v>
      </c>
    </row>
    <row r="23" spans="1:9" s="6" customFormat="1" ht="13.5" customHeight="1">
      <c r="A23" s="273">
        <v>10</v>
      </c>
      <c r="B23" s="274">
        <v>21</v>
      </c>
      <c r="C23" s="271" t="s">
        <v>38</v>
      </c>
      <c r="D23" s="271" t="s">
        <v>39</v>
      </c>
      <c r="E23" s="271" t="s">
        <v>40</v>
      </c>
      <c r="F23" s="275">
        <v>77.76</v>
      </c>
      <c r="G23" s="272"/>
      <c r="H23" s="272">
        <f t="shared" si="0"/>
        <v>0</v>
      </c>
      <c r="I23" s="287">
        <v>21</v>
      </c>
    </row>
    <row r="24" spans="1:9" s="6" customFormat="1" ht="24" customHeight="1">
      <c r="A24" s="273">
        <v>11</v>
      </c>
      <c r="B24" s="274">
        <v>21</v>
      </c>
      <c r="C24" s="271" t="s">
        <v>45</v>
      </c>
      <c r="D24" s="271" t="s">
        <v>46</v>
      </c>
      <c r="E24" s="271" t="s">
        <v>40</v>
      </c>
      <c r="F24" s="275">
        <v>786.978</v>
      </c>
      <c r="G24" s="272"/>
      <c r="H24" s="272">
        <f t="shared" si="0"/>
        <v>0</v>
      </c>
      <c r="I24" s="287">
        <v>21</v>
      </c>
    </row>
    <row r="25" spans="1:9" s="6" customFormat="1" ht="13.5" customHeight="1">
      <c r="A25" s="273">
        <v>12</v>
      </c>
      <c r="B25" s="274">
        <v>21</v>
      </c>
      <c r="C25" s="271" t="s">
        <v>47</v>
      </c>
      <c r="D25" s="271" t="s">
        <v>185</v>
      </c>
      <c r="E25" s="271" t="s">
        <v>40</v>
      </c>
      <c r="F25" s="275">
        <v>393.485</v>
      </c>
      <c r="G25" s="272"/>
      <c r="H25" s="272">
        <f t="shared" si="0"/>
        <v>0</v>
      </c>
      <c r="I25" s="287">
        <v>21</v>
      </c>
    </row>
    <row r="26" spans="1:9" s="6" customFormat="1" ht="13.5" customHeight="1">
      <c r="A26" s="273">
        <v>13</v>
      </c>
      <c r="B26" s="274">
        <v>21</v>
      </c>
      <c r="C26" s="271" t="s">
        <v>186</v>
      </c>
      <c r="D26" s="271" t="s">
        <v>187</v>
      </c>
      <c r="E26" s="271" t="s">
        <v>20</v>
      </c>
      <c r="F26" s="275">
        <v>388.527</v>
      </c>
      <c r="G26" s="272"/>
      <c r="H26" s="272">
        <f t="shared" si="0"/>
        <v>0</v>
      </c>
      <c r="I26" s="287">
        <v>21</v>
      </c>
    </row>
    <row r="27" spans="1:9" s="6" customFormat="1" ht="13.5" customHeight="1">
      <c r="A27" s="273">
        <v>14</v>
      </c>
      <c r="B27" s="274">
        <v>21</v>
      </c>
      <c r="C27" s="271" t="s">
        <v>264</v>
      </c>
      <c r="D27" s="271" t="s">
        <v>265</v>
      </c>
      <c r="E27" s="271" t="s">
        <v>20</v>
      </c>
      <c r="F27" s="275">
        <v>1247.79</v>
      </c>
      <c r="G27" s="272"/>
      <c r="H27" s="272">
        <f t="shared" si="0"/>
        <v>0</v>
      </c>
      <c r="I27" s="287">
        <v>21</v>
      </c>
    </row>
    <row r="28" spans="1:9" s="6" customFormat="1" ht="13.5" customHeight="1">
      <c r="A28" s="273">
        <v>15</v>
      </c>
      <c r="B28" s="274">
        <v>21</v>
      </c>
      <c r="C28" s="271" t="s">
        <v>188</v>
      </c>
      <c r="D28" s="271" t="s">
        <v>189</v>
      </c>
      <c r="E28" s="271" t="s">
        <v>20</v>
      </c>
      <c r="F28" s="275">
        <v>388.527</v>
      </c>
      <c r="G28" s="272"/>
      <c r="H28" s="272">
        <f t="shared" si="0"/>
        <v>0</v>
      </c>
      <c r="I28" s="287">
        <v>21</v>
      </c>
    </row>
    <row r="29" spans="1:9" s="6" customFormat="1" ht="13.5" customHeight="1">
      <c r="A29" s="273">
        <v>16</v>
      </c>
      <c r="B29" s="274">
        <v>21</v>
      </c>
      <c r="C29" s="271" t="s">
        <v>266</v>
      </c>
      <c r="D29" s="271" t="s">
        <v>267</v>
      </c>
      <c r="E29" s="271" t="s">
        <v>20</v>
      </c>
      <c r="F29" s="275">
        <v>1247.79</v>
      </c>
      <c r="G29" s="272"/>
      <c r="H29" s="272">
        <f t="shared" si="0"/>
        <v>0</v>
      </c>
      <c r="I29" s="287">
        <v>21</v>
      </c>
    </row>
    <row r="30" spans="1:9" s="6" customFormat="1" ht="13.5" customHeight="1">
      <c r="A30" s="273">
        <v>17</v>
      </c>
      <c r="B30" s="274">
        <v>21</v>
      </c>
      <c r="C30" s="271" t="s">
        <v>53</v>
      </c>
      <c r="D30" s="271" t="s">
        <v>190</v>
      </c>
      <c r="E30" s="271" t="s">
        <v>40</v>
      </c>
      <c r="F30" s="275">
        <v>786.978</v>
      </c>
      <c r="G30" s="272"/>
      <c r="H30" s="272">
        <f t="shared" si="0"/>
        <v>0</v>
      </c>
      <c r="I30" s="287">
        <v>21</v>
      </c>
    </row>
    <row r="31" spans="1:9" s="6" customFormat="1" ht="24" customHeight="1">
      <c r="A31" s="273">
        <v>18</v>
      </c>
      <c r="B31" s="274">
        <v>21</v>
      </c>
      <c r="C31" s="271" t="s">
        <v>55</v>
      </c>
      <c r="D31" s="271" t="s">
        <v>56</v>
      </c>
      <c r="E31" s="271" t="s">
        <v>40</v>
      </c>
      <c r="F31" s="275">
        <v>786.978</v>
      </c>
      <c r="G31" s="272"/>
      <c r="H31" s="272">
        <f t="shared" si="0"/>
        <v>0</v>
      </c>
      <c r="I31" s="287">
        <v>21</v>
      </c>
    </row>
    <row r="32" spans="1:9" s="6" customFormat="1" ht="13.5" customHeight="1">
      <c r="A32" s="273">
        <v>19</v>
      </c>
      <c r="B32" s="274">
        <v>21</v>
      </c>
      <c r="C32" s="271" t="s">
        <v>57</v>
      </c>
      <c r="D32" s="271" t="s">
        <v>58</v>
      </c>
      <c r="E32" s="271" t="s">
        <v>40</v>
      </c>
      <c r="F32" s="275">
        <v>786.978</v>
      </c>
      <c r="G32" s="272"/>
      <c r="H32" s="272">
        <f t="shared" si="0"/>
        <v>0</v>
      </c>
      <c r="I32" s="287">
        <v>21</v>
      </c>
    </row>
    <row r="33" spans="1:9" s="6" customFormat="1" ht="13.5" customHeight="1">
      <c r="A33" s="273">
        <v>20</v>
      </c>
      <c r="B33" s="274">
        <v>21</v>
      </c>
      <c r="C33" s="271" t="s">
        <v>59</v>
      </c>
      <c r="D33" s="271" t="s">
        <v>195</v>
      </c>
      <c r="E33" s="271" t="s">
        <v>40</v>
      </c>
      <c r="F33" s="275">
        <v>632.917</v>
      </c>
      <c r="G33" s="272"/>
      <c r="H33" s="272">
        <f t="shared" si="0"/>
        <v>0</v>
      </c>
      <c r="I33" s="287">
        <v>21</v>
      </c>
    </row>
    <row r="34" spans="1:9" s="6" customFormat="1" ht="13.5" customHeight="1">
      <c r="A34" s="282">
        <v>21</v>
      </c>
      <c r="B34" s="283">
        <v>21</v>
      </c>
      <c r="C34" s="284" t="s">
        <v>61</v>
      </c>
      <c r="D34" s="284" t="s">
        <v>62</v>
      </c>
      <c r="E34" s="284" t="s">
        <v>63</v>
      </c>
      <c r="F34" s="285">
        <v>886.084</v>
      </c>
      <c r="G34" s="286"/>
      <c r="H34" s="286">
        <f>F34*G34</f>
        <v>0</v>
      </c>
      <c r="I34" s="287">
        <v>21</v>
      </c>
    </row>
    <row r="35" spans="1:9" s="6" customFormat="1" ht="13.5" customHeight="1">
      <c r="A35" s="273">
        <v>22</v>
      </c>
      <c r="B35" s="274">
        <v>21</v>
      </c>
      <c r="C35" s="271" t="s">
        <v>64</v>
      </c>
      <c r="D35" s="271" t="s">
        <v>196</v>
      </c>
      <c r="E35" s="271" t="s">
        <v>40</v>
      </c>
      <c r="F35" s="275">
        <v>241.042</v>
      </c>
      <c r="G35" s="272"/>
      <c r="H35" s="272">
        <f>F35*G35</f>
        <v>0</v>
      </c>
      <c r="I35" s="287">
        <v>21</v>
      </c>
    </row>
    <row r="36" spans="1:9" s="6" customFormat="1" ht="13.5" customHeight="1">
      <c r="A36" s="282">
        <v>23</v>
      </c>
      <c r="B36" s="283">
        <v>21</v>
      </c>
      <c r="C36" s="284" t="s">
        <v>66</v>
      </c>
      <c r="D36" s="284" t="s">
        <v>67</v>
      </c>
      <c r="E36" s="284" t="s">
        <v>63</v>
      </c>
      <c r="F36" s="285">
        <v>461.595</v>
      </c>
      <c r="G36" s="286"/>
      <c r="H36" s="286">
        <f>F36*G36</f>
        <v>0</v>
      </c>
      <c r="I36" s="287">
        <v>21</v>
      </c>
    </row>
    <row r="37" spans="1:9" s="6" customFormat="1" ht="24" customHeight="1">
      <c r="A37" s="273">
        <v>24</v>
      </c>
      <c r="B37" s="274">
        <v>21</v>
      </c>
      <c r="C37" s="271" t="s">
        <v>68</v>
      </c>
      <c r="D37" s="271" t="s">
        <v>202</v>
      </c>
      <c r="E37" s="271" t="s">
        <v>63</v>
      </c>
      <c r="F37" s="275">
        <v>957.381</v>
      </c>
      <c r="G37" s="272"/>
      <c r="H37" s="272">
        <f>F37*G37</f>
        <v>0</v>
      </c>
      <c r="I37" s="287">
        <v>21</v>
      </c>
    </row>
    <row r="38" spans="1:9" s="6" customFormat="1" ht="24" customHeight="1" thickBot="1">
      <c r="A38" s="299">
        <v>25</v>
      </c>
      <c r="B38" s="300">
        <v>21</v>
      </c>
      <c r="C38" s="301" t="s">
        <v>70</v>
      </c>
      <c r="D38" s="301" t="s">
        <v>71</v>
      </c>
      <c r="E38" s="301" t="s">
        <v>40</v>
      </c>
      <c r="F38" s="302">
        <v>786.978</v>
      </c>
      <c r="G38" s="305"/>
      <c r="H38" s="305">
        <f>F38*G38</f>
        <v>0</v>
      </c>
      <c r="I38" s="306">
        <v>21</v>
      </c>
    </row>
    <row r="39" spans="1:9" s="6" customFormat="1" ht="21" customHeight="1" thickBot="1">
      <c r="A39" s="315"/>
      <c r="B39" s="315"/>
      <c r="C39" s="316" t="s">
        <v>11</v>
      </c>
      <c r="D39" s="316" t="s">
        <v>75</v>
      </c>
      <c r="E39" s="316"/>
      <c r="F39" s="317"/>
      <c r="G39" s="318"/>
      <c r="H39" s="318">
        <f>SUM(H40:H41)</f>
        <v>0</v>
      </c>
      <c r="I39" s="319"/>
    </row>
    <row r="40" spans="1:9" s="6" customFormat="1" ht="24" customHeight="1">
      <c r="A40" s="278">
        <v>26</v>
      </c>
      <c r="B40" s="279">
        <v>21</v>
      </c>
      <c r="C40" s="280" t="s">
        <v>244</v>
      </c>
      <c r="D40" s="280" t="s">
        <v>245</v>
      </c>
      <c r="E40" s="280" t="s">
        <v>35</v>
      </c>
      <c r="F40" s="281">
        <v>388.8</v>
      </c>
      <c r="G40" s="307"/>
      <c r="H40" s="307">
        <f>F40*G40</f>
        <v>0</v>
      </c>
      <c r="I40" s="308">
        <v>21</v>
      </c>
    </row>
    <row r="41" spans="1:9" s="6" customFormat="1" ht="13.5" customHeight="1" thickBot="1">
      <c r="A41" s="299">
        <v>27</v>
      </c>
      <c r="B41" s="300">
        <v>21</v>
      </c>
      <c r="C41" s="301" t="s">
        <v>78</v>
      </c>
      <c r="D41" s="301" t="s">
        <v>79</v>
      </c>
      <c r="E41" s="301" t="s">
        <v>80</v>
      </c>
      <c r="F41" s="302">
        <v>8</v>
      </c>
      <c r="G41" s="305"/>
      <c r="H41" s="305">
        <f>F41*G41</f>
        <v>0</v>
      </c>
      <c r="I41" s="306">
        <v>21</v>
      </c>
    </row>
    <row r="42" spans="1:9" s="6" customFormat="1" ht="21" customHeight="1" thickBot="1">
      <c r="A42" s="315"/>
      <c r="B42" s="315"/>
      <c r="C42" s="316" t="s">
        <v>12</v>
      </c>
      <c r="D42" s="316" t="s">
        <v>81</v>
      </c>
      <c r="E42" s="316"/>
      <c r="F42" s="317"/>
      <c r="G42" s="318"/>
      <c r="H42" s="318">
        <f>SUM(H43:H45)</f>
        <v>0</v>
      </c>
      <c r="I42" s="319"/>
    </row>
    <row r="43" spans="1:9" s="6" customFormat="1" ht="13.5" customHeight="1">
      <c r="A43" s="320" t="s">
        <v>667</v>
      </c>
      <c r="B43" s="383">
        <v>21</v>
      </c>
      <c r="C43" s="280" t="s">
        <v>203</v>
      </c>
      <c r="D43" s="280" t="s">
        <v>283</v>
      </c>
      <c r="E43" s="280" t="s">
        <v>40</v>
      </c>
      <c r="F43" s="412">
        <v>4.631</v>
      </c>
      <c r="G43" s="375"/>
      <c r="H43" s="307">
        <f>F43*G43</f>
        <v>0</v>
      </c>
      <c r="I43" s="308">
        <v>21</v>
      </c>
    </row>
    <row r="44" spans="1:9" s="6" customFormat="1" ht="13.5" customHeight="1">
      <c r="A44" s="273">
        <v>28</v>
      </c>
      <c r="B44" s="384">
        <v>21</v>
      </c>
      <c r="C44" s="271" t="s">
        <v>689</v>
      </c>
      <c r="D44" s="271" t="s">
        <v>206</v>
      </c>
      <c r="E44" s="271" t="s">
        <v>40</v>
      </c>
      <c r="F44" s="324">
        <v>47.104</v>
      </c>
      <c r="G44" s="272"/>
      <c r="H44" s="272">
        <f>F44*G44</f>
        <v>0</v>
      </c>
      <c r="I44" s="287">
        <v>21</v>
      </c>
    </row>
    <row r="45" spans="1:9" s="6" customFormat="1" ht="13.5" customHeight="1" thickBot="1">
      <c r="A45" s="299">
        <v>29</v>
      </c>
      <c r="B45" s="373">
        <v>21</v>
      </c>
      <c r="C45" s="301" t="s">
        <v>246</v>
      </c>
      <c r="D45" s="301" t="s">
        <v>247</v>
      </c>
      <c r="E45" s="301" t="s">
        <v>40</v>
      </c>
      <c r="F45" s="302">
        <v>27.49</v>
      </c>
      <c r="G45" s="305"/>
      <c r="H45" s="305">
        <f>F45*G45</f>
        <v>0</v>
      </c>
      <c r="I45" s="306">
        <v>21</v>
      </c>
    </row>
    <row r="46" spans="1:9" s="6" customFormat="1" ht="21" customHeight="1" thickBot="1">
      <c r="A46" s="315"/>
      <c r="B46" s="315"/>
      <c r="C46" s="316" t="s">
        <v>13</v>
      </c>
      <c r="D46" s="316" t="s">
        <v>85</v>
      </c>
      <c r="E46" s="316"/>
      <c r="F46" s="317"/>
      <c r="G46" s="318"/>
      <c r="H46" s="318">
        <f>SUM(H47:H54)</f>
        <v>0</v>
      </c>
      <c r="I46" s="319"/>
    </row>
    <row r="47" spans="1:9" s="6" customFormat="1" ht="13.5" customHeight="1">
      <c r="A47" s="278">
        <v>30</v>
      </c>
      <c r="B47" s="279">
        <v>21</v>
      </c>
      <c r="C47" s="280" t="s">
        <v>159</v>
      </c>
      <c r="D47" s="280" t="s">
        <v>160</v>
      </c>
      <c r="E47" s="280" t="s">
        <v>20</v>
      </c>
      <c r="F47" s="281">
        <v>489.31</v>
      </c>
      <c r="G47" s="307"/>
      <c r="H47" s="307">
        <f aca="true" t="shared" si="1" ref="H47:H54">F47*G47</f>
        <v>0</v>
      </c>
      <c r="I47" s="308">
        <v>21</v>
      </c>
    </row>
    <row r="48" spans="1:9" s="6" customFormat="1" ht="24" customHeight="1">
      <c r="A48" s="273">
        <v>31</v>
      </c>
      <c r="B48" s="274">
        <v>21</v>
      </c>
      <c r="C48" s="271" t="s">
        <v>86</v>
      </c>
      <c r="D48" s="271" t="s">
        <v>87</v>
      </c>
      <c r="E48" s="271" t="s">
        <v>20</v>
      </c>
      <c r="F48" s="275">
        <v>489.31</v>
      </c>
      <c r="G48" s="272"/>
      <c r="H48" s="272">
        <f t="shared" si="1"/>
        <v>0</v>
      </c>
      <c r="I48" s="287">
        <v>21</v>
      </c>
    </row>
    <row r="49" spans="1:9" s="6" customFormat="1" ht="24" customHeight="1">
      <c r="A49" s="273">
        <v>32</v>
      </c>
      <c r="B49" s="274">
        <v>21</v>
      </c>
      <c r="C49" s="271" t="s">
        <v>88</v>
      </c>
      <c r="D49" s="271" t="s">
        <v>89</v>
      </c>
      <c r="E49" s="271" t="s">
        <v>20</v>
      </c>
      <c r="F49" s="275">
        <v>489.31</v>
      </c>
      <c r="G49" s="272"/>
      <c r="H49" s="272">
        <f t="shared" si="1"/>
        <v>0</v>
      </c>
      <c r="I49" s="287">
        <v>21</v>
      </c>
    </row>
    <row r="50" spans="1:9" s="6" customFormat="1" ht="24" customHeight="1">
      <c r="A50" s="273">
        <v>33</v>
      </c>
      <c r="B50" s="274">
        <v>21</v>
      </c>
      <c r="C50" s="271" t="s">
        <v>207</v>
      </c>
      <c r="D50" s="271" t="s">
        <v>208</v>
      </c>
      <c r="E50" s="271" t="s">
        <v>20</v>
      </c>
      <c r="F50" s="275">
        <v>1604</v>
      </c>
      <c r="G50" s="272"/>
      <c r="H50" s="272">
        <f t="shared" si="1"/>
        <v>0</v>
      </c>
      <c r="I50" s="287">
        <v>21</v>
      </c>
    </row>
    <row r="51" spans="1:9" s="6" customFormat="1" ht="24" customHeight="1">
      <c r="A51" s="273">
        <v>34</v>
      </c>
      <c r="B51" s="274">
        <v>21</v>
      </c>
      <c r="C51" s="271" t="s">
        <v>161</v>
      </c>
      <c r="D51" s="271" t="s">
        <v>162</v>
      </c>
      <c r="E51" s="271" t="s">
        <v>20</v>
      </c>
      <c r="F51" s="275">
        <v>489.31</v>
      </c>
      <c r="G51" s="272"/>
      <c r="H51" s="272">
        <f t="shared" si="1"/>
        <v>0</v>
      </c>
      <c r="I51" s="287">
        <v>21</v>
      </c>
    </row>
    <row r="52" spans="1:9" s="6" customFormat="1" ht="13.5" customHeight="1">
      <c r="A52" s="295">
        <v>35</v>
      </c>
      <c r="B52" s="296">
        <v>21</v>
      </c>
      <c r="C52" s="297" t="s">
        <v>94</v>
      </c>
      <c r="D52" s="297" t="s">
        <v>95</v>
      </c>
      <c r="E52" s="297" t="s">
        <v>35</v>
      </c>
      <c r="F52" s="298">
        <v>8</v>
      </c>
      <c r="G52" s="328"/>
      <c r="H52" s="328">
        <f t="shared" si="1"/>
        <v>0</v>
      </c>
      <c r="I52" s="329">
        <v>21</v>
      </c>
    </row>
    <row r="53" spans="1:9" s="6" customFormat="1" ht="13.5" customHeight="1">
      <c r="A53" s="273" t="s">
        <v>619</v>
      </c>
      <c r="B53" s="274">
        <v>21</v>
      </c>
      <c r="C53" s="271">
        <v>573211111</v>
      </c>
      <c r="D53" s="271" t="s">
        <v>616</v>
      </c>
      <c r="E53" s="271" t="s">
        <v>20</v>
      </c>
      <c r="F53" s="275">
        <v>2582.62</v>
      </c>
      <c r="G53" s="272"/>
      <c r="H53" s="272">
        <f t="shared" si="1"/>
        <v>0</v>
      </c>
      <c r="I53" s="287">
        <v>21</v>
      </c>
    </row>
    <row r="54" spans="1:9" s="6" customFormat="1" ht="13.5" customHeight="1" thickBot="1">
      <c r="A54" s="333" t="s">
        <v>620</v>
      </c>
      <c r="B54" s="334">
        <v>21</v>
      </c>
      <c r="C54" s="335">
        <v>573191111</v>
      </c>
      <c r="D54" s="335" t="s">
        <v>618</v>
      </c>
      <c r="E54" s="335" t="s">
        <v>20</v>
      </c>
      <c r="F54" s="388">
        <v>489.31</v>
      </c>
      <c r="G54" s="292"/>
      <c r="H54" s="305">
        <f t="shared" si="1"/>
        <v>0</v>
      </c>
      <c r="I54" s="293">
        <v>21</v>
      </c>
    </row>
    <row r="55" spans="1:9" s="6" customFormat="1" ht="21" customHeight="1" thickBot="1">
      <c r="A55" s="315"/>
      <c r="B55" s="315"/>
      <c r="C55" s="316" t="s">
        <v>14</v>
      </c>
      <c r="D55" s="316" t="s">
        <v>96</v>
      </c>
      <c r="E55" s="316"/>
      <c r="F55" s="317"/>
      <c r="G55" s="318"/>
      <c r="H55" s="318">
        <f>SUM(H56:H68)</f>
        <v>0</v>
      </c>
      <c r="I55" s="319"/>
    </row>
    <row r="56" spans="1:9" s="6" customFormat="1" ht="24" customHeight="1">
      <c r="A56" s="278">
        <v>36</v>
      </c>
      <c r="B56" s="279">
        <v>21</v>
      </c>
      <c r="C56" s="280" t="s">
        <v>97</v>
      </c>
      <c r="D56" s="280" t="s">
        <v>98</v>
      </c>
      <c r="E56" s="280" t="s">
        <v>35</v>
      </c>
      <c r="F56" s="281">
        <v>388.8</v>
      </c>
      <c r="G56" s="307"/>
      <c r="H56" s="307">
        <f aca="true" t="shared" si="2" ref="H56:H68">F56*G56</f>
        <v>0</v>
      </c>
      <c r="I56" s="308">
        <v>21</v>
      </c>
    </row>
    <row r="57" spans="1:9" s="6" customFormat="1" ht="24" customHeight="1">
      <c r="A57" s="282">
        <v>37</v>
      </c>
      <c r="B57" s="283">
        <v>21</v>
      </c>
      <c r="C57" s="284" t="s">
        <v>99</v>
      </c>
      <c r="D57" s="284" t="s">
        <v>100</v>
      </c>
      <c r="E57" s="284" t="s">
        <v>35</v>
      </c>
      <c r="F57" s="285">
        <v>394.632</v>
      </c>
      <c r="G57" s="286"/>
      <c r="H57" s="286">
        <f t="shared" si="2"/>
        <v>0</v>
      </c>
      <c r="I57" s="287">
        <v>21</v>
      </c>
    </row>
    <row r="58" spans="1:9" s="6" customFormat="1" ht="24" customHeight="1">
      <c r="A58" s="273">
        <v>38</v>
      </c>
      <c r="B58" s="274">
        <v>21</v>
      </c>
      <c r="C58" s="271" t="s">
        <v>101</v>
      </c>
      <c r="D58" s="271" t="s">
        <v>102</v>
      </c>
      <c r="E58" s="271" t="s">
        <v>80</v>
      </c>
      <c r="F58" s="275">
        <v>37</v>
      </c>
      <c r="G58" s="272"/>
      <c r="H58" s="272">
        <f t="shared" si="2"/>
        <v>0</v>
      </c>
      <c r="I58" s="287">
        <v>21</v>
      </c>
    </row>
    <row r="59" spans="1:9" s="6" customFormat="1" ht="24" customHeight="1">
      <c r="A59" s="282">
        <v>39</v>
      </c>
      <c r="B59" s="283">
        <v>21</v>
      </c>
      <c r="C59" s="284" t="s">
        <v>103</v>
      </c>
      <c r="D59" s="284" t="s">
        <v>348</v>
      </c>
      <c r="E59" s="284" t="s">
        <v>80</v>
      </c>
      <c r="F59" s="285">
        <v>22</v>
      </c>
      <c r="G59" s="286"/>
      <c r="H59" s="286">
        <f t="shared" si="2"/>
        <v>0</v>
      </c>
      <c r="I59" s="287">
        <v>21</v>
      </c>
    </row>
    <row r="60" spans="1:9" s="6" customFormat="1" ht="24" customHeight="1">
      <c r="A60" s="282">
        <v>40</v>
      </c>
      <c r="B60" s="283">
        <v>21</v>
      </c>
      <c r="C60" s="284" t="s">
        <v>248</v>
      </c>
      <c r="D60" s="284" t="s">
        <v>249</v>
      </c>
      <c r="E60" s="284" t="s">
        <v>80</v>
      </c>
      <c r="F60" s="285">
        <v>15</v>
      </c>
      <c r="G60" s="286"/>
      <c r="H60" s="286">
        <f t="shared" si="2"/>
        <v>0</v>
      </c>
      <c r="I60" s="287">
        <v>21</v>
      </c>
    </row>
    <row r="61" spans="1:9" s="6" customFormat="1" ht="24" customHeight="1">
      <c r="A61" s="273">
        <v>41</v>
      </c>
      <c r="B61" s="274">
        <v>21</v>
      </c>
      <c r="C61" s="271" t="s">
        <v>105</v>
      </c>
      <c r="D61" s="271" t="s">
        <v>106</v>
      </c>
      <c r="E61" s="271" t="s">
        <v>80</v>
      </c>
      <c r="F61" s="275">
        <v>15</v>
      </c>
      <c r="G61" s="272"/>
      <c r="H61" s="272">
        <f t="shared" si="2"/>
        <v>0</v>
      </c>
      <c r="I61" s="287">
        <v>21</v>
      </c>
    </row>
    <row r="62" spans="1:9" s="6" customFormat="1" ht="24" customHeight="1">
      <c r="A62" s="282">
        <v>42</v>
      </c>
      <c r="B62" s="283">
        <v>21</v>
      </c>
      <c r="C62" s="284" t="s">
        <v>250</v>
      </c>
      <c r="D62" s="284" t="s">
        <v>251</v>
      </c>
      <c r="E62" s="284" t="s">
        <v>80</v>
      </c>
      <c r="F62" s="285">
        <v>15</v>
      </c>
      <c r="G62" s="286"/>
      <c r="H62" s="286">
        <f t="shared" si="2"/>
        <v>0</v>
      </c>
      <c r="I62" s="287"/>
    </row>
    <row r="63" spans="1:9" s="6" customFormat="1" ht="13.5" customHeight="1">
      <c r="A63" s="273">
        <v>43</v>
      </c>
      <c r="B63" s="274">
        <v>21</v>
      </c>
      <c r="C63" s="271" t="s">
        <v>109</v>
      </c>
      <c r="D63" s="271" t="s">
        <v>349</v>
      </c>
      <c r="E63" s="271" t="s">
        <v>80</v>
      </c>
      <c r="F63" s="275">
        <v>7</v>
      </c>
      <c r="G63" s="272"/>
      <c r="H63" s="272">
        <f t="shared" si="2"/>
        <v>0</v>
      </c>
      <c r="I63" s="287">
        <v>21</v>
      </c>
    </row>
    <row r="64" spans="1:9" s="6" customFormat="1" ht="24" customHeight="1">
      <c r="A64" s="282">
        <v>44</v>
      </c>
      <c r="B64" s="283">
        <v>21</v>
      </c>
      <c r="C64" s="284" t="s">
        <v>252</v>
      </c>
      <c r="D64" s="284" t="s">
        <v>253</v>
      </c>
      <c r="E64" s="284" t="s">
        <v>80</v>
      </c>
      <c r="F64" s="285">
        <v>7</v>
      </c>
      <c r="G64" s="286"/>
      <c r="H64" s="286">
        <f t="shared" si="2"/>
        <v>0</v>
      </c>
      <c r="I64" s="287" t="s">
        <v>378</v>
      </c>
    </row>
    <row r="65" spans="1:9" s="6" customFormat="1" ht="34.5" customHeight="1">
      <c r="A65" s="273">
        <v>45</v>
      </c>
      <c r="B65" s="274">
        <v>21</v>
      </c>
      <c r="C65" s="271" t="s">
        <v>114</v>
      </c>
      <c r="D65" s="271" t="s">
        <v>115</v>
      </c>
      <c r="E65" s="271" t="s">
        <v>254</v>
      </c>
      <c r="F65" s="275">
        <v>4</v>
      </c>
      <c r="G65" s="272"/>
      <c r="H65" s="272">
        <f t="shared" si="2"/>
        <v>0</v>
      </c>
      <c r="I65" s="287">
        <v>21</v>
      </c>
    </row>
    <row r="66" spans="1:9" s="6" customFormat="1" ht="34.5" customHeight="1">
      <c r="A66" s="273">
        <v>46</v>
      </c>
      <c r="B66" s="274">
        <v>21</v>
      </c>
      <c r="C66" s="271" t="s">
        <v>117</v>
      </c>
      <c r="D66" s="271" t="s">
        <v>118</v>
      </c>
      <c r="E66" s="271" t="s">
        <v>254</v>
      </c>
      <c r="F66" s="275">
        <v>3</v>
      </c>
      <c r="G66" s="272"/>
      <c r="H66" s="272">
        <f t="shared" si="2"/>
        <v>0</v>
      </c>
      <c r="I66" s="287">
        <v>21</v>
      </c>
    </row>
    <row r="67" spans="1:9" s="6" customFormat="1" ht="24" customHeight="1">
      <c r="A67" s="273">
        <v>47</v>
      </c>
      <c r="B67" s="274">
        <v>21</v>
      </c>
      <c r="C67" s="271" t="s">
        <v>176</v>
      </c>
      <c r="D67" s="271" t="s">
        <v>177</v>
      </c>
      <c r="E67" s="271" t="s">
        <v>116</v>
      </c>
      <c r="F67" s="275">
        <v>7</v>
      </c>
      <c r="G67" s="272"/>
      <c r="H67" s="272">
        <f t="shared" si="2"/>
        <v>0</v>
      </c>
      <c r="I67" s="287">
        <v>21</v>
      </c>
    </row>
    <row r="68" spans="1:9" s="6" customFormat="1" ht="13.5" customHeight="1" thickBot="1">
      <c r="A68" s="299">
        <v>48</v>
      </c>
      <c r="B68" s="300">
        <v>21</v>
      </c>
      <c r="C68" s="301" t="s">
        <v>121</v>
      </c>
      <c r="D68" s="301" t="s">
        <v>122</v>
      </c>
      <c r="E68" s="301" t="s">
        <v>35</v>
      </c>
      <c r="F68" s="302">
        <v>388.8</v>
      </c>
      <c r="G68" s="305"/>
      <c r="H68" s="305">
        <f t="shared" si="2"/>
        <v>0</v>
      </c>
      <c r="I68" s="306">
        <v>21</v>
      </c>
    </row>
    <row r="69" spans="1:9" s="6" customFormat="1" ht="21" customHeight="1" thickBot="1">
      <c r="A69" s="315"/>
      <c r="B69" s="315"/>
      <c r="C69" s="316" t="s">
        <v>123</v>
      </c>
      <c r="D69" s="316" t="s">
        <v>124</v>
      </c>
      <c r="E69" s="316"/>
      <c r="F69" s="317"/>
      <c r="G69" s="318"/>
      <c r="H69" s="318">
        <f>SUM(H70:H73)</f>
        <v>0</v>
      </c>
      <c r="I69" s="319"/>
    </row>
    <row r="70" spans="1:9" s="6" customFormat="1" ht="13.5" customHeight="1">
      <c r="A70" s="278">
        <v>49</v>
      </c>
      <c r="B70" s="279">
        <v>21</v>
      </c>
      <c r="C70" s="280" t="s">
        <v>125</v>
      </c>
      <c r="D70" s="280" t="s">
        <v>126</v>
      </c>
      <c r="E70" s="280" t="s">
        <v>35</v>
      </c>
      <c r="F70" s="281">
        <v>8</v>
      </c>
      <c r="G70" s="307"/>
      <c r="H70" s="307">
        <f>F70*G70</f>
        <v>0</v>
      </c>
      <c r="I70" s="308">
        <v>21</v>
      </c>
    </row>
    <row r="71" spans="1:9" s="6" customFormat="1" ht="13.5" customHeight="1">
      <c r="A71" s="273">
        <v>50</v>
      </c>
      <c r="B71" s="274">
        <v>21</v>
      </c>
      <c r="C71" s="271" t="s">
        <v>127</v>
      </c>
      <c r="D71" s="271" t="s">
        <v>231</v>
      </c>
      <c r="E71" s="271" t="s">
        <v>63</v>
      </c>
      <c r="F71" s="275">
        <v>957.381</v>
      </c>
      <c r="G71" s="272"/>
      <c r="H71" s="272">
        <f>F71*G71</f>
        <v>0</v>
      </c>
      <c r="I71" s="287">
        <v>21</v>
      </c>
    </row>
    <row r="72" spans="1:9" s="6" customFormat="1" ht="13.5" customHeight="1">
      <c r="A72" s="273">
        <v>51</v>
      </c>
      <c r="B72" s="274">
        <v>21</v>
      </c>
      <c r="C72" s="271" t="s">
        <v>129</v>
      </c>
      <c r="D72" s="271" t="s">
        <v>232</v>
      </c>
      <c r="E72" s="271" t="s">
        <v>63</v>
      </c>
      <c r="F72" s="275">
        <v>8616.429</v>
      </c>
      <c r="G72" s="272"/>
      <c r="H72" s="272">
        <f>F72*G72</f>
        <v>0</v>
      </c>
      <c r="I72" s="287">
        <v>21</v>
      </c>
    </row>
    <row r="73" spans="1:9" s="6" customFormat="1" ht="24" customHeight="1" thickBot="1">
      <c r="A73" s="299">
        <v>52</v>
      </c>
      <c r="B73" s="300">
        <v>21</v>
      </c>
      <c r="C73" s="301" t="s">
        <v>233</v>
      </c>
      <c r="D73" s="301" t="s">
        <v>234</v>
      </c>
      <c r="E73" s="301" t="s">
        <v>63</v>
      </c>
      <c r="F73" s="302">
        <v>957.381</v>
      </c>
      <c r="G73" s="305"/>
      <c r="H73" s="305">
        <f>F73*G73</f>
        <v>0</v>
      </c>
      <c r="I73" s="306">
        <v>21</v>
      </c>
    </row>
    <row r="74" spans="1:9" s="6" customFormat="1" ht="21" customHeight="1" thickBot="1">
      <c r="A74" s="315"/>
      <c r="B74" s="315"/>
      <c r="C74" s="316" t="s">
        <v>131</v>
      </c>
      <c r="D74" s="316" t="s">
        <v>132</v>
      </c>
      <c r="E74" s="316"/>
      <c r="F74" s="317"/>
      <c r="G74" s="318"/>
      <c r="H74" s="318">
        <f>SUM(H75)</f>
        <v>0</v>
      </c>
      <c r="I74" s="319"/>
    </row>
    <row r="75" spans="1:9" s="6" customFormat="1" ht="13.5" customHeight="1" thickBot="1">
      <c r="A75" s="336">
        <v>53</v>
      </c>
      <c r="B75" s="337">
        <v>21</v>
      </c>
      <c r="C75" s="338" t="s">
        <v>257</v>
      </c>
      <c r="D75" s="338" t="s">
        <v>258</v>
      </c>
      <c r="E75" s="338" t="s">
        <v>63</v>
      </c>
      <c r="F75" s="339">
        <v>1502.682</v>
      </c>
      <c r="G75" s="340"/>
      <c r="H75" s="340">
        <f>F75*G75</f>
        <v>0</v>
      </c>
      <c r="I75" s="341">
        <v>21</v>
      </c>
    </row>
    <row r="76" spans="1:9" s="6" customFormat="1" ht="21" customHeight="1">
      <c r="A76" s="315"/>
      <c r="B76" s="315"/>
      <c r="C76" s="316" t="s">
        <v>135</v>
      </c>
      <c r="D76" s="316" t="s">
        <v>136</v>
      </c>
      <c r="E76" s="316"/>
      <c r="F76" s="317"/>
      <c r="G76" s="318"/>
      <c r="H76" s="318">
        <f>H77</f>
        <v>0</v>
      </c>
      <c r="I76" s="319"/>
    </row>
    <row r="77" spans="1:9" s="6" customFormat="1" ht="21" customHeight="1" thickBot="1">
      <c r="A77" s="315"/>
      <c r="B77" s="315"/>
      <c r="C77" s="316" t="s">
        <v>137</v>
      </c>
      <c r="D77" s="316" t="s">
        <v>138</v>
      </c>
      <c r="E77" s="316"/>
      <c r="F77" s="317"/>
      <c r="G77" s="318"/>
      <c r="H77" s="318">
        <f>SUM(H78:H79)</f>
        <v>0</v>
      </c>
      <c r="I77" s="319"/>
    </row>
    <row r="78" spans="1:9" s="6" customFormat="1" ht="13.5" customHeight="1">
      <c r="A78" s="278">
        <v>54</v>
      </c>
      <c r="B78" s="279">
        <v>21</v>
      </c>
      <c r="C78" s="280" t="s">
        <v>139</v>
      </c>
      <c r="D78" s="280" t="s">
        <v>140</v>
      </c>
      <c r="E78" s="280" t="s">
        <v>74</v>
      </c>
      <c r="F78" s="281">
        <v>7</v>
      </c>
      <c r="G78" s="307"/>
      <c r="H78" s="307">
        <f>F78*G78</f>
        <v>0</v>
      </c>
      <c r="I78" s="308">
        <v>21</v>
      </c>
    </row>
    <row r="79" spans="1:9" s="6" customFormat="1" ht="13.5" customHeight="1" thickBot="1">
      <c r="A79" s="299">
        <v>55</v>
      </c>
      <c r="B79" s="300">
        <v>21</v>
      </c>
      <c r="C79" s="301" t="s">
        <v>141</v>
      </c>
      <c r="D79" s="301" t="s">
        <v>142</v>
      </c>
      <c r="E79" s="301" t="s">
        <v>35</v>
      </c>
      <c r="F79" s="302">
        <v>388.8</v>
      </c>
      <c r="G79" s="305"/>
      <c r="H79" s="305">
        <f>F79*G79</f>
        <v>0</v>
      </c>
      <c r="I79" s="306">
        <v>21</v>
      </c>
    </row>
    <row r="80" spans="1:9" s="6" customFormat="1" ht="21" customHeight="1">
      <c r="A80" s="342"/>
      <c r="B80" s="342"/>
      <c r="C80" s="343"/>
      <c r="D80" s="343" t="s">
        <v>143</v>
      </c>
      <c r="E80" s="343"/>
      <c r="F80" s="344"/>
      <c r="G80" s="345"/>
      <c r="H80" s="345">
        <f>H12+H76</f>
        <v>0</v>
      </c>
      <c r="I80" s="319"/>
    </row>
    <row r="81" spans="1:9" ht="12" customHeight="1">
      <c r="A81" s="346"/>
      <c r="B81" s="346"/>
      <c r="C81" s="347"/>
      <c r="D81" s="347"/>
      <c r="E81" s="347"/>
      <c r="F81" s="348"/>
      <c r="G81" s="349"/>
      <c r="H81" s="349"/>
      <c r="I81" s="350"/>
    </row>
    <row r="82" spans="1:9" ht="12" customHeight="1">
      <c r="A82" s="346"/>
      <c r="B82" s="346"/>
      <c r="C82" s="347"/>
      <c r="D82" s="347"/>
      <c r="E82" s="347"/>
      <c r="F82" s="348"/>
      <c r="G82" s="349"/>
      <c r="H82" s="349"/>
      <c r="I82" s="350"/>
    </row>
    <row r="83" spans="1:9" ht="12" customHeight="1">
      <c r="A83" s="346"/>
      <c r="B83" s="346"/>
      <c r="C83" s="347"/>
      <c r="D83" s="347"/>
      <c r="E83" s="347"/>
      <c r="F83" s="348"/>
      <c r="G83" s="349"/>
      <c r="H83" s="349"/>
      <c r="I83" s="350"/>
    </row>
    <row r="84" spans="1:9" ht="12" customHeight="1">
      <c r="A84" s="346"/>
      <c r="B84" s="346"/>
      <c r="C84" s="347"/>
      <c r="D84" s="347"/>
      <c r="E84" s="347"/>
      <c r="F84" s="348"/>
      <c r="G84" s="349"/>
      <c r="H84" s="349"/>
      <c r="I84" s="350"/>
    </row>
    <row r="85" spans="1:9" ht="12" customHeight="1">
      <c r="A85" s="346"/>
      <c r="B85" s="346"/>
      <c r="C85" s="347"/>
      <c r="D85" s="347"/>
      <c r="E85" s="347"/>
      <c r="F85" s="348"/>
      <c r="G85" s="349"/>
      <c r="H85" s="349"/>
      <c r="I85" s="350"/>
    </row>
    <row r="86" spans="1:9" ht="12" customHeight="1">
      <c r="A86" s="346"/>
      <c r="B86" s="346"/>
      <c r="C86" s="347"/>
      <c r="D86" s="347"/>
      <c r="E86" s="347"/>
      <c r="F86" s="348"/>
      <c r="G86" s="349"/>
      <c r="H86" s="349"/>
      <c r="I86" s="350"/>
    </row>
    <row r="87" spans="1:9" ht="12" customHeight="1">
      <c r="A87" s="346"/>
      <c r="B87" s="346"/>
      <c r="C87" s="347"/>
      <c r="D87" s="347"/>
      <c r="E87" s="347"/>
      <c r="F87" s="348"/>
      <c r="G87" s="349"/>
      <c r="H87" s="349"/>
      <c r="I87" s="350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8"/>
    </row>
    <row r="102" ht="12" customHeight="1">
      <c r="I102" s="28"/>
    </row>
    <row r="103" ht="12" customHeight="1">
      <c r="I103" s="28"/>
    </row>
    <row r="104" ht="12" customHeight="1">
      <c r="I104" s="28"/>
    </row>
    <row r="105" ht="12" customHeight="1">
      <c r="I105" s="26"/>
    </row>
    <row r="106" ht="12" customHeight="1">
      <c r="I106" s="26"/>
    </row>
    <row r="107" ht="12" customHeight="1">
      <c r="I107" s="26"/>
    </row>
    <row r="108" ht="12" customHeight="1">
      <c r="I108" s="26"/>
    </row>
    <row r="109" ht="12" customHeight="1">
      <c r="I109" s="26"/>
    </row>
    <row r="110" ht="12" customHeight="1">
      <c r="I110" s="26"/>
    </row>
    <row r="111" ht="12" customHeight="1">
      <c r="I111" s="26"/>
    </row>
    <row r="112" ht="12" customHeight="1">
      <c r="I112" s="26"/>
    </row>
    <row r="113" ht="12" customHeight="1">
      <c r="I113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r.3</oddFooter>
  </headerFooter>
  <rowBreaks count="1" manualBreakCount="1">
    <brk id="45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showGridLines="0" view="pageBreakPreview" zoomScaleSheetLayoutView="100" zoomScalePageLayoutView="0" workbookViewId="0" topLeftCell="A40">
      <selection activeCell="H13" sqref="H13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604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534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605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609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H13+H32+H35+H43+H51+H57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SUM(H14:H31)</f>
        <v>0</v>
      </c>
    </row>
    <row r="14" spans="1:9" s="6" customFormat="1" ht="24" customHeight="1">
      <c r="A14" s="17">
        <v>1</v>
      </c>
      <c r="B14" s="267">
        <v>22</v>
      </c>
      <c r="C14" s="18" t="s">
        <v>18</v>
      </c>
      <c r="D14" s="18" t="s">
        <v>147</v>
      </c>
      <c r="E14" s="18" t="s">
        <v>20</v>
      </c>
      <c r="F14" s="19">
        <v>60.2</v>
      </c>
      <c r="G14" s="20"/>
      <c r="H14" s="20">
        <f>F14*G14</f>
        <v>0</v>
      </c>
      <c r="I14" s="29">
        <v>21</v>
      </c>
    </row>
    <row r="15" spans="1:9" s="6" customFormat="1" ht="24" customHeight="1">
      <c r="A15" s="21">
        <v>2</v>
      </c>
      <c r="B15" s="268">
        <v>22</v>
      </c>
      <c r="C15" s="22" t="s">
        <v>21</v>
      </c>
      <c r="D15" s="22" t="s">
        <v>22</v>
      </c>
      <c r="E15" s="22" t="s">
        <v>20</v>
      </c>
      <c r="F15" s="23">
        <v>60.2</v>
      </c>
      <c r="G15" s="24"/>
      <c r="H15" s="24">
        <f>F15*G15</f>
        <v>0</v>
      </c>
      <c r="I15" s="30">
        <v>21</v>
      </c>
    </row>
    <row r="16" spans="1:9" s="6" customFormat="1" ht="13.5" customHeight="1">
      <c r="A16" s="21">
        <v>3</v>
      </c>
      <c r="B16" s="268">
        <v>22</v>
      </c>
      <c r="C16" s="22" t="s">
        <v>23</v>
      </c>
      <c r="D16" s="22" t="s">
        <v>181</v>
      </c>
      <c r="E16" s="22" t="s">
        <v>20</v>
      </c>
      <c r="F16" s="23">
        <v>60.2</v>
      </c>
      <c r="G16" s="24"/>
      <c r="H16" s="24">
        <f aca="true" t="shared" si="0" ref="H16:H26">F16*G16</f>
        <v>0</v>
      </c>
      <c r="I16" s="30">
        <v>21</v>
      </c>
    </row>
    <row r="17" spans="1:11" s="6" customFormat="1" ht="24" customHeight="1">
      <c r="A17" s="273">
        <v>4</v>
      </c>
      <c r="B17" s="274">
        <v>22</v>
      </c>
      <c r="C17" s="271"/>
      <c r="D17" s="271" t="s">
        <v>613</v>
      </c>
      <c r="E17" s="271"/>
      <c r="F17" s="275"/>
      <c r="G17" s="272"/>
      <c r="H17" s="272">
        <f t="shared" si="0"/>
        <v>0</v>
      </c>
      <c r="I17" s="287">
        <v>21</v>
      </c>
      <c r="J17" s="309"/>
      <c r="K17" s="309"/>
    </row>
    <row r="18" spans="1:11" s="6" customFormat="1" ht="13.5" customHeight="1">
      <c r="A18" s="273">
        <v>5</v>
      </c>
      <c r="B18" s="274">
        <v>22</v>
      </c>
      <c r="C18" s="271" t="s">
        <v>182</v>
      </c>
      <c r="D18" s="271" t="s">
        <v>183</v>
      </c>
      <c r="E18" s="271" t="s">
        <v>35</v>
      </c>
      <c r="F18" s="275">
        <v>22</v>
      </c>
      <c r="G18" s="272"/>
      <c r="H18" s="272">
        <f t="shared" si="0"/>
        <v>0</v>
      </c>
      <c r="I18" s="287">
        <v>21</v>
      </c>
      <c r="J18" s="309"/>
      <c r="K18" s="309"/>
    </row>
    <row r="19" spans="1:11" s="6" customFormat="1" ht="24" customHeight="1">
      <c r="A19" s="273">
        <v>6</v>
      </c>
      <c r="B19" s="274">
        <v>22</v>
      </c>
      <c r="C19" s="271" t="s">
        <v>45</v>
      </c>
      <c r="D19" s="271" t="s">
        <v>46</v>
      </c>
      <c r="E19" s="271" t="s">
        <v>40</v>
      </c>
      <c r="F19" s="275">
        <v>81.27</v>
      </c>
      <c r="G19" s="272"/>
      <c r="H19" s="272">
        <f t="shared" si="0"/>
        <v>0</v>
      </c>
      <c r="I19" s="287">
        <v>21</v>
      </c>
      <c r="J19" s="309"/>
      <c r="K19" s="309"/>
    </row>
    <row r="20" spans="1:11" s="6" customFormat="1" ht="13.5" customHeight="1">
      <c r="A20" s="273">
        <v>7</v>
      </c>
      <c r="B20" s="274">
        <v>22</v>
      </c>
      <c r="C20" s="271" t="s">
        <v>47</v>
      </c>
      <c r="D20" s="271" t="s">
        <v>185</v>
      </c>
      <c r="E20" s="271" t="s">
        <v>40</v>
      </c>
      <c r="F20" s="275">
        <v>40.635</v>
      </c>
      <c r="G20" s="272"/>
      <c r="H20" s="272">
        <f t="shared" si="0"/>
        <v>0</v>
      </c>
      <c r="I20" s="287">
        <v>21</v>
      </c>
      <c r="J20" s="309"/>
      <c r="K20" s="309"/>
    </row>
    <row r="21" spans="1:11" s="6" customFormat="1" ht="13.5" customHeight="1">
      <c r="A21" s="273">
        <v>8</v>
      </c>
      <c r="B21" s="274">
        <v>22</v>
      </c>
      <c r="C21" s="271" t="s">
        <v>186</v>
      </c>
      <c r="D21" s="271" t="s">
        <v>187</v>
      </c>
      <c r="E21" s="271" t="s">
        <v>20</v>
      </c>
      <c r="F21" s="275">
        <v>216.72</v>
      </c>
      <c r="G21" s="272"/>
      <c r="H21" s="272">
        <f t="shared" si="0"/>
        <v>0</v>
      </c>
      <c r="I21" s="287">
        <v>21</v>
      </c>
      <c r="J21" s="309"/>
      <c r="K21" s="309"/>
    </row>
    <row r="22" spans="1:11" s="6" customFormat="1" ht="13.5" customHeight="1">
      <c r="A22" s="273">
        <v>9</v>
      </c>
      <c r="B22" s="274">
        <v>22</v>
      </c>
      <c r="C22" s="271" t="s">
        <v>188</v>
      </c>
      <c r="D22" s="271" t="s">
        <v>189</v>
      </c>
      <c r="E22" s="271" t="s">
        <v>20</v>
      </c>
      <c r="F22" s="275">
        <v>216.72</v>
      </c>
      <c r="G22" s="272"/>
      <c r="H22" s="272">
        <f t="shared" si="0"/>
        <v>0</v>
      </c>
      <c r="I22" s="287">
        <v>21</v>
      </c>
      <c r="J22" s="309"/>
      <c r="K22" s="309"/>
    </row>
    <row r="23" spans="1:11" s="6" customFormat="1" ht="13.5" customHeight="1">
      <c r="A23" s="273">
        <v>10</v>
      </c>
      <c r="B23" s="274">
        <v>22</v>
      </c>
      <c r="C23" s="271" t="s">
        <v>53</v>
      </c>
      <c r="D23" s="271" t="s">
        <v>190</v>
      </c>
      <c r="E23" s="271" t="s">
        <v>40</v>
      </c>
      <c r="F23" s="275">
        <v>81.27</v>
      </c>
      <c r="G23" s="272"/>
      <c r="H23" s="272">
        <f t="shared" si="0"/>
        <v>0</v>
      </c>
      <c r="I23" s="287">
        <v>21</v>
      </c>
      <c r="J23" s="309"/>
      <c r="K23" s="309"/>
    </row>
    <row r="24" spans="1:11" s="6" customFormat="1" ht="24" customHeight="1">
      <c r="A24" s="273">
        <v>11</v>
      </c>
      <c r="B24" s="274">
        <v>22</v>
      </c>
      <c r="C24" s="271" t="s">
        <v>55</v>
      </c>
      <c r="D24" s="271" t="s">
        <v>56</v>
      </c>
      <c r="E24" s="271" t="s">
        <v>40</v>
      </c>
      <c r="F24" s="275">
        <v>81.27</v>
      </c>
      <c r="G24" s="272"/>
      <c r="H24" s="272">
        <f t="shared" si="0"/>
        <v>0</v>
      </c>
      <c r="I24" s="287">
        <v>21</v>
      </c>
      <c r="J24" s="309"/>
      <c r="K24" s="309"/>
    </row>
    <row r="25" spans="1:11" s="6" customFormat="1" ht="13.5" customHeight="1">
      <c r="A25" s="273">
        <v>12</v>
      </c>
      <c r="B25" s="274">
        <v>22</v>
      </c>
      <c r="C25" s="271" t="s">
        <v>57</v>
      </c>
      <c r="D25" s="271" t="s">
        <v>58</v>
      </c>
      <c r="E25" s="271" t="s">
        <v>40</v>
      </c>
      <c r="F25" s="275">
        <v>81.27</v>
      </c>
      <c r="G25" s="272"/>
      <c r="H25" s="272">
        <f t="shared" si="0"/>
        <v>0</v>
      </c>
      <c r="I25" s="287">
        <v>21</v>
      </c>
      <c r="J25" s="309"/>
      <c r="K25" s="309"/>
    </row>
    <row r="26" spans="1:11" s="6" customFormat="1" ht="13.5" customHeight="1">
      <c r="A26" s="273">
        <v>13</v>
      </c>
      <c r="B26" s="274">
        <v>22</v>
      </c>
      <c r="C26" s="271" t="s">
        <v>59</v>
      </c>
      <c r="D26" s="271" t="s">
        <v>195</v>
      </c>
      <c r="E26" s="271" t="s">
        <v>40</v>
      </c>
      <c r="F26" s="275">
        <v>75.25</v>
      </c>
      <c r="G26" s="272"/>
      <c r="H26" s="272">
        <f t="shared" si="0"/>
        <v>0</v>
      </c>
      <c r="I26" s="287">
        <v>21</v>
      </c>
      <c r="J26" s="309"/>
      <c r="K26" s="309"/>
    </row>
    <row r="27" spans="1:11" s="6" customFormat="1" ht="13.5" customHeight="1">
      <c r="A27" s="282">
        <v>14</v>
      </c>
      <c r="B27" s="283">
        <v>22</v>
      </c>
      <c r="C27" s="284" t="s">
        <v>61</v>
      </c>
      <c r="D27" s="284" t="s">
        <v>62</v>
      </c>
      <c r="E27" s="284" t="s">
        <v>63</v>
      </c>
      <c r="F27" s="285">
        <v>105.35</v>
      </c>
      <c r="G27" s="286"/>
      <c r="H27" s="286">
        <f>F27*G27</f>
        <v>0</v>
      </c>
      <c r="I27" s="287">
        <v>21</v>
      </c>
      <c r="J27" s="309"/>
      <c r="K27" s="309"/>
    </row>
    <row r="28" spans="1:11" s="6" customFormat="1" ht="13.5" customHeight="1">
      <c r="A28" s="273">
        <v>15</v>
      </c>
      <c r="B28" s="274">
        <v>22</v>
      </c>
      <c r="C28" s="271" t="s">
        <v>64</v>
      </c>
      <c r="D28" s="271" t="s">
        <v>196</v>
      </c>
      <c r="E28" s="271" t="s">
        <v>40</v>
      </c>
      <c r="F28" s="275">
        <v>23.478</v>
      </c>
      <c r="G28" s="272"/>
      <c r="H28" s="272">
        <f>F28*G28</f>
        <v>0</v>
      </c>
      <c r="I28" s="287">
        <v>21</v>
      </c>
      <c r="J28" s="309"/>
      <c r="K28" s="309"/>
    </row>
    <row r="29" spans="1:11" s="6" customFormat="1" ht="13.5" customHeight="1">
      <c r="A29" s="282">
        <v>16</v>
      </c>
      <c r="B29" s="283">
        <v>22</v>
      </c>
      <c r="C29" s="284" t="s">
        <v>66</v>
      </c>
      <c r="D29" s="284" t="s">
        <v>67</v>
      </c>
      <c r="E29" s="284" t="s">
        <v>63</v>
      </c>
      <c r="F29" s="285">
        <v>44.96</v>
      </c>
      <c r="G29" s="286"/>
      <c r="H29" s="286">
        <f>F29*G29</f>
        <v>0</v>
      </c>
      <c r="I29" s="287">
        <v>21</v>
      </c>
      <c r="J29" s="309"/>
      <c r="K29" s="309"/>
    </row>
    <row r="30" spans="1:11" s="6" customFormat="1" ht="24" customHeight="1">
      <c r="A30" s="273">
        <v>17</v>
      </c>
      <c r="B30" s="274">
        <v>22</v>
      </c>
      <c r="C30" s="271" t="s">
        <v>68</v>
      </c>
      <c r="D30" s="271" t="s">
        <v>202</v>
      </c>
      <c r="E30" s="271" t="s">
        <v>63</v>
      </c>
      <c r="F30" s="275">
        <v>97.587</v>
      </c>
      <c r="G30" s="272"/>
      <c r="H30" s="272">
        <f>F30*G30</f>
        <v>0</v>
      </c>
      <c r="I30" s="287">
        <v>21</v>
      </c>
      <c r="J30" s="309"/>
      <c r="K30" s="309"/>
    </row>
    <row r="31" spans="1:11" s="6" customFormat="1" ht="24" customHeight="1" thickBot="1">
      <c r="A31" s="299">
        <v>18</v>
      </c>
      <c r="B31" s="300">
        <v>22</v>
      </c>
      <c r="C31" s="301" t="s">
        <v>70</v>
      </c>
      <c r="D31" s="301" t="s">
        <v>71</v>
      </c>
      <c r="E31" s="301" t="s">
        <v>40</v>
      </c>
      <c r="F31" s="302">
        <v>81.27</v>
      </c>
      <c r="G31" s="305"/>
      <c r="H31" s="305">
        <f>F31*G31</f>
        <v>0</v>
      </c>
      <c r="I31" s="306">
        <v>21</v>
      </c>
      <c r="J31" s="309"/>
      <c r="K31" s="309"/>
    </row>
    <row r="32" spans="1:11" s="6" customFormat="1" ht="21" customHeight="1" thickBot="1">
      <c r="A32" s="315"/>
      <c r="B32" s="315"/>
      <c r="C32" s="316" t="s">
        <v>12</v>
      </c>
      <c r="D32" s="316" t="s">
        <v>81</v>
      </c>
      <c r="E32" s="316"/>
      <c r="F32" s="317"/>
      <c r="G32" s="318"/>
      <c r="H32" s="318">
        <f>SUM(H33:H34)</f>
        <v>0</v>
      </c>
      <c r="I32" s="319"/>
      <c r="J32" s="309"/>
      <c r="K32" s="309"/>
    </row>
    <row r="33" spans="1:11" s="6" customFormat="1" ht="24" customHeight="1">
      <c r="A33" s="278">
        <v>19</v>
      </c>
      <c r="B33" s="279">
        <v>22</v>
      </c>
      <c r="C33" s="280" t="s">
        <v>205</v>
      </c>
      <c r="D33" s="280" t="s">
        <v>206</v>
      </c>
      <c r="E33" s="280" t="s">
        <v>40</v>
      </c>
      <c r="F33" s="281">
        <v>6.56</v>
      </c>
      <c r="G33" s="307"/>
      <c r="H33" s="307">
        <f>F33*G33</f>
        <v>0</v>
      </c>
      <c r="I33" s="308">
        <v>21</v>
      </c>
      <c r="J33" s="309"/>
      <c r="K33" s="309"/>
    </row>
    <row r="34" spans="1:11" s="6" customFormat="1" ht="13.5" customHeight="1" thickBot="1">
      <c r="A34" s="299">
        <v>20</v>
      </c>
      <c r="B34" s="300">
        <v>22</v>
      </c>
      <c r="C34" s="301" t="s">
        <v>246</v>
      </c>
      <c r="D34" s="301" t="s">
        <v>247</v>
      </c>
      <c r="E34" s="301" t="s">
        <v>40</v>
      </c>
      <c r="F34" s="302">
        <v>3.936</v>
      </c>
      <c r="G34" s="305"/>
      <c r="H34" s="305">
        <f>F34*G34</f>
        <v>0</v>
      </c>
      <c r="I34" s="306">
        <v>21</v>
      </c>
      <c r="J34" s="309"/>
      <c r="K34" s="309"/>
    </row>
    <row r="35" spans="1:11" s="6" customFormat="1" ht="21" customHeight="1" thickBot="1">
      <c r="A35" s="315"/>
      <c r="B35" s="315"/>
      <c r="C35" s="316" t="s">
        <v>13</v>
      </c>
      <c r="D35" s="316" t="s">
        <v>85</v>
      </c>
      <c r="E35" s="316"/>
      <c r="F35" s="317"/>
      <c r="G35" s="318"/>
      <c r="H35" s="318">
        <f>SUM(H36:H42)</f>
        <v>0</v>
      </c>
      <c r="I35" s="319"/>
      <c r="J35" s="309"/>
      <c r="K35" s="309"/>
    </row>
    <row r="36" spans="1:11" s="6" customFormat="1" ht="13.5" customHeight="1">
      <c r="A36" s="278">
        <v>21</v>
      </c>
      <c r="B36" s="279">
        <v>22</v>
      </c>
      <c r="C36" s="280" t="s">
        <v>159</v>
      </c>
      <c r="D36" s="280" t="s">
        <v>160</v>
      </c>
      <c r="E36" s="280" t="s">
        <v>20</v>
      </c>
      <c r="F36" s="281">
        <v>60.2</v>
      </c>
      <c r="G36" s="307"/>
      <c r="H36" s="307">
        <f aca="true" t="shared" si="1" ref="H36:H42">F36*G36</f>
        <v>0</v>
      </c>
      <c r="I36" s="308">
        <v>21</v>
      </c>
      <c r="J36" s="309"/>
      <c r="K36" s="309"/>
    </row>
    <row r="37" spans="1:11" s="6" customFormat="1" ht="24" customHeight="1">
      <c r="A37" s="273">
        <v>22</v>
      </c>
      <c r="B37" s="274">
        <v>22</v>
      </c>
      <c r="C37" s="271" t="s">
        <v>86</v>
      </c>
      <c r="D37" s="271" t="s">
        <v>87</v>
      </c>
      <c r="E37" s="271" t="s">
        <v>20</v>
      </c>
      <c r="F37" s="275">
        <v>60.2</v>
      </c>
      <c r="G37" s="272"/>
      <c r="H37" s="272">
        <f t="shared" si="1"/>
        <v>0</v>
      </c>
      <c r="I37" s="287">
        <v>21</v>
      </c>
      <c r="J37" s="309"/>
      <c r="K37" s="309"/>
    </row>
    <row r="38" spans="1:11" s="6" customFormat="1" ht="24" customHeight="1">
      <c r="A38" s="273">
        <v>23</v>
      </c>
      <c r="B38" s="274">
        <v>22</v>
      </c>
      <c r="C38" s="271" t="s">
        <v>88</v>
      </c>
      <c r="D38" s="271" t="s">
        <v>89</v>
      </c>
      <c r="E38" s="271" t="s">
        <v>20</v>
      </c>
      <c r="F38" s="275">
        <v>60.2</v>
      </c>
      <c r="G38" s="272"/>
      <c r="H38" s="272">
        <f t="shared" si="1"/>
        <v>0</v>
      </c>
      <c r="I38" s="287">
        <v>21</v>
      </c>
      <c r="J38" s="309"/>
      <c r="K38" s="309"/>
    </row>
    <row r="39" spans="1:11" s="6" customFormat="1" ht="24" customHeight="1">
      <c r="A39" s="273">
        <v>24</v>
      </c>
      <c r="B39" s="274">
        <v>22</v>
      </c>
      <c r="C39" s="271" t="s">
        <v>161</v>
      </c>
      <c r="D39" s="271" t="s">
        <v>162</v>
      </c>
      <c r="E39" s="271" t="s">
        <v>20</v>
      </c>
      <c r="F39" s="275">
        <v>60.2</v>
      </c>
      <c r="G39" s="272"/>
      <c r="H39" s="272">
        <f t="shared" si="1"/>
        <v>0</v>
      </c>
      <c r="I39" s="287">
        <v>21</v>
      </c>
      <c r="J39" s="309"/>
      <c r="K39" s="309"/>
    </row>
    <row r="40" spans="1:11" s="6" customFormat="1" ht="24" customHeight="1">
      <c r="A40" s="364">
        <v>25</v>
      </c>
      <c r="B40" s="365">
        <v>22</v>
      </c>
      <c r="C40" s="366" t="s">
        <v>211</v>
      </c>
      <c r="D40" s="366" t="s">
        <v>212</v>
      </c>
      <c r="E40" s="366" t="s">
        <v>80</v>
      </c>
      <c r="F40" s="367">
        <v>22</v>
      </c>
      <c r="G40" s="328"/>
      <c r="H40" s="272">
        <f t="shared" si="1"/>
        <v>0</v>
      </c>
      <c r="I40" s="329">
        <v>21</v>
      </c>
      <c r="J40" s="309"/>
      <c r="K40" s="309"/>
    </row>
    <row r="41" spans="1:11" s="6" customFormat="1" ht="13.5" customHeight="1">
      <c r="A41" s="353" t="s">
        <v>657</v>
      </c>
      <c r="B41" s="354">
        <v>22</v>
      </c>
      <c r="C41" s="355">
        <v>573211111</v>
      </c>
      <c r="D41" s="355" t="s">
        <v>616</v>
      </c>
      <c r="E41" s="355" t="s">
        <v>20</v>
      </c>
      <c r="F41" s="294">
        <v>120.4</v>
      </c>
      <c r="G41" s="294"/>
      <c r="H41" s="272">
        <f t="shared" si="1"/>
        <v>0</v>
      </c>
      <c r="I41" s="287">
        <v>21</v>
      </c>
      <c r="J41" s="309"/>
      <c r="K41" s="309"/>
    </row>
    <row r="42" spans="1:11" s="6" customFormat="1" ht="13.5" customHeight="1" thickBot="1">
      <c r="A42" s="357" t="s">
        <v>658</v>
      </c>
      <c r="B42" s="334">
        <v>22</v>
      </c>
      <c r="C42" s="335">
        <v>573191111</v>
      </c>
      <c r="D42" s="335" t="s">
        <v>618</v>
      </c>
      <c r="E42" s="335" t="s">
        <v>20</v>
      </c>
      <c r="F42" s="291">
        <v>60.2</v>
      </c>
      <c r="G42" s="291"/>
      <c r="H42" s="305">
        <f t="shared" si="1"/>
        <v>0</v>
      </c>
      <c r="I42" s="293">
        <v>21</v>
      </c>
      <c r="J42" s="309"/>
      <c r="K42" s="309"/>
    </row>
    <row r="43" spans="1:11" s="6" customFormat="1" ht="21" customHeight="1" thickBot="1">
      <c r="A43" s="315"/>
      <c r="B43" s="315"/>
      <c r="C43" s="316" t="s">
        <v>14</v>
      </c>
      <c r="D43" s="316" t="s">
        <v>96</v>
      </c>
      <c r="E43" s="316"/>
      <c r="F43" s="317"/>
      <c r="G43" s="318"/>
      <c r="H43" s="318">
        <f>SUM(H44:H50)</f>
        <v>0</v>
      </c>
      <c r="I43" s="319"/>
      <c r="J43" s="309"/>
      <c r="K43" s="309"/>
    </row>
    <row r="44" spans="1:11" s="6" customFormat="1" ht="13.5" customHeight="1">
      <c r="A44" s="278">
        <v>26</v>
      </c>
      <c r="B44" s="279">
        <v>22</v>
      </c>
      <c r="C44" s="280" t="s">
        <v>213</v>
      </c>
      <c r="D44" s="280" t="s">
        <v>214</v>
      </c>
      <c r="E44" s="280" t="s">
        <v>80</v>
      </c>
      <c r="F44" s="281">
        <v>22</v>
      </c>
      <c r="G44" s="307"/>
      <c r="H44" s="307">
        <f aca="true" t="shared" si="2" ref="H44:H50">F44*G44</f>
        <v>0</v>
      </c>
      <c r="I44" s="308">
        <v>21</v>
      </c>
      <c r="J44" s="309"/>
      <c r="K44" s="309"/>
    </row>
    <row r="45" spans="1:11" s="6" customFormat="1" ht="24" customHeight="1">
      <c r="A45" s="273">
        <v>27</v>
      </c>
      <c r="B45" s="274">
        <v>22</v>
      </c>
      <c r="C45" s="271" t="s">
        <v>215</v>
      </c>
      <c r="D45" s="271" t="s">
        <v>216</v>
      </c>
      <c r="E45" s="271" t="s">
        <v>35</v>
      </c>
      <c r="F45" s="275">
        <v>60.2</v>
      </c>
      <c r="G45" s="272"/>
      <c r="H45" s="272">
        <f t="shared" si="2"/>
        <v>0</v>
      </c>
      <c r="I45" s="287">
        <v>21</v>
      </c>
      <c r="J45" s="309"/>
      <c r="K45" s="309"/>
    </row>
    <row r="46" spans="1:11" s="6" customFormat="1" ht="24" customHeight="1">
      <c r="A46" s="282">
        <v>28</v>
      </c>
      <c r="B46" s="283">
        <v>22</v>
      </c>
      <c r="C46" s="284" t="s">
        <v>217</v>
      </c>
      <c r="D46" s="284" t="s">
        <v>218</v>
      </c>
      <c r="E46" s="284" t="s">
        <v>35</v>
      </c>
      <c r="F46" s="285">
        <v>61.103</v>
      </c>
      <c r="G46" s="286"/>
      <c r="H46" s="286">
        <f t="shared" si="2"/>
        <v>0</v>
      </c>
      <c r="I46" s="287">
        <v>21</v>
      </c>
      <c r="J46" s="309"/>
      <c r="K46" s="309"/>
    </row>
    <row r="47" spans="1:11" s="6" customFormat="1" ht="13.5" customHeight="1">
      <c r="A47" s="273">
        <v>29</v>
      </c>
      <c r="B47" s="274">
        <v>22</v>
      </c>
      <c r="C47" s="271" t="s">
        <v>219</v>
      </c>
      <c r="D47" s="271" t="s">
        <v>220</v>
      </c>
      <c r="E47" s="271" t="s">
        <v>80</v>
      </c>
      <c r="F47" s="275">
        <v>15</v>
      </c>
      <c r="G47" s="272"/>
      <c r="H47" s="272">
        <f t="shared" si="2"/>
        <v>0</v>
      </c>
      <c r="I47" s="287">
        <v>21</v>
      </c>
      <c r="J47" s="309"/>
      <c r="K47" s="309"/>
    </row>
    <row r="48" spans="1:11" s="6" customFormat="1" ht="13.5" customHeight="1">
      <c r="A48" s="273">
        <v>30</v>
      </c>
      <c r="B48" s="274">
        <v>22</v>
      </c>
      <c r="C48" s="271" t="s">
        <v>221</v>
      </c>
      <c r="D48" s="271" t="s">
        <v>222</v>
      </c>
      <c r="E48" s="271" t="s">
        <v>80</v>
      </c>
      <c r="F48" s="275">
        <v>7</v>
      </c>
      <c r="G48" s="272"/>
      <c r="H48" s="272">
        <f t="shared" si="2"/>
        <v>0</v>
      </c>
      <c r="I48" s="287">
        <v>21</v>
      </c>
      <c r="J48" s="309"/>
      <c r="K48" s="309"/>
    </row>
    <row r="49" spans="1:11" s="6" customFormat="1" ht="24" customHeight="1">
      <c r="A49" s="273">
        <v>31</v>
      </c>
      <c r="B49" s="274">
        <v>22</v>
      </c>
      <c r="C49" s="271" t="s">
        <v>223</v>
      </c>
      <c r="D49" s="271" t="s">
        <v>224</v>
      </c>
      <c r="E49" s="271" t="s">
        <v>80</v>
      </c>
      <c r="F49" s="275">
        <v>15</v>
      </c>
      <c r="G49" s="272"/>
      <c r="H49" s="272">
        <f t="shared" si="2"/>
        <v>0</v>
      </c>
      <c r="I49" s="287">
        <v>21</v>
      </c>
      <c r="J49" s="309"/>
      <c r="K49" s="309"/>
    </row>
    <row r="50" spans="1:11" s="6" customFormat="1" ht="13.5" customHeight="1" thickBot="1">
      <c r="A50" s="299">
        <v>32</v>
      </c>
      <c r="B50" s="300">
        <v>22</v>
      </c>
      <c r="C50" s="301" t="s">
        <v>225</v>
      </c>
      <c r="D50" s="301" t="s">
        <v>226</v>
      </c>
      <c r="E50" s="301" t="s">
        <v>35</v>
      </c>
      <c r="F50" s="302">
        <v>60.2</v>
      </c>
      <c r="G50" s="305"/>
      <c r="H50" s="305">
        <f t="shared" si="2"/>
        <v>0</v>
      </c>
      <c r="I50" s="306">
        <v>21</v>
      </c>
      <c r="J50" s="309"/>
      <c r="K50" s="309"/>
    </row>
    <row r="51" spans="1:11" s="6" customFormat="1" ht="21" customHeight="1" thickBot="1">
      <c r="A51" s="315"/>
      <c r="B51" s="315"/>
      <c r="C51" s="316" t="s">
        <v>123</v>
      </c>
      <c r="D51" s="316" t="s">
        <v>124</v>
      </c>
      <c r="E51" s="316"/>
      <c r="F51" s="317"/>
      <c r="G51" s="318"/>
      <c r="H51" s="318">
        <f>SUM(H52:H56)</f>
        <v>0</v>
      </c>
      <c r="I51" s="319"/>
      <c r="J51" s="309"/>
      <c r="K51" s="309"/>
    </row>
    <row r="52" spans="1:11" s="6" customFormat="1" ht="24" customHeight="1">
      <c r="A52" s="278">
        <v>33</v>
      </c>
      <c r="B52" s="279">
        <v>22</v>
      </c>
      <c r="C52" s="280" t="s">
        <v>227</v>
      </c>
      <c r="D52" s="280" t="s">
        <v>228</v>
      </c>
      <c r="E52" s="280" t="s">
        <v>35</v>
      </c>
      <c r="F52" s="281">
        <v>22</v>
      </c>
      <c r="G52" s="307"/>
      <c r="H52" s="307">
        <f>F52*G52</f>
        <v>0</v>
      </c>
      <c r="I52" s="308">
        <v>21</v>
      </c>
      <c r="J52" s="309"/>
      <c r="K52" s="309"/>
    </row>
    <row r="53" spans="1:11" s="6" customFormat="1" ht="13.5" customHeight="1">
      <c r="A53" s="273">
        <v>34</v>
      </c>
      <c r="B53" s="274">
        <v>22</v>
      </c>
      <c r="C53" s="271" t="s">
        <v>125</v>
      </c>
      <c r="D53" s="271" t="s">
        <v>126</v>
      </c>
      <c r="E53" s="271" t="s">
        <v>35</v>
      </c>
      <c r="F53" s="275">
        <v>131.2</v>
      </c>
      <c r="G53" s="272"/>
      <c r="H53" s="272">
        <f>F53*G53</f>
        <v>0</v>
      </c>
      <c r="I53" s="287">
        <v>21</v>
      </c>
      <c r="J53" s="309"/>
      <c r="K53" s="309"/>
    </row>
    <row r="54" spans="1:11" s="6" customFormat="1" ht="13.5" customHeight="1">
      <c r="A54" s="273">
        <v>35</v>
      </c>
      <c r="B54" s="274">
        <v>22</v>
      </c>
      <c r="C54" s="271" t="s">
        <v>127</v>
      </c>
      <c r="D54" s="271" t="s">
        <v>231</v>
      </c>
      <c r="E54" s="271" t="s">
        <v>63</v>
      </c>
      <c r="F54" s="275">
        <v>97.587</v>
      </c>
      <c r="G54" s="272"/>
      <c r="H54" s="272">
        <f>F54*G54</f>
        <v>0</v>
      </c>
      <c r="I54" s="287">
        <v>21</v>
      </c>
      <c r="J54" s="309"/>
      <c r="K54" s="309"/>
    </row>
    <row r="55" spans="1:11" s="6" customFormat="1" ht="13.5" customHeight="1">
      <c r="A55" s="273">
        <v>36</v>
      </c>
      <c r="B55" s="274">
        <v>22</v>
      </c>
      <c r="C55" s="271" t="s">
        <v>129</v>
      </c>
      <c r="D55" s="271" t="s">
        <v>232</v>
      </c>
      <c r="E55" s="271" t="s">
        <v>63</v>
      </c>
      <c r="F55" s="275">
        <v>878.283</v>
      </c>
      <c r="G55" s="272"/>
      <c r="H55" s="272">
        <f>F55*G55</f>
        <v>0</v>
      </c>
      <c r="I55" s="287">
        <v>21</v>
      </c>
      <c r="J55" s="309"/>
      <c r="K55" s="309"/>
    </row>
    <row r="56" spans="1:11" s="6" customFormat="1" ht="24" customHeight="1" thickBot="1">
      <c r="A56" s="299">
        <v>37</v>
      </c>
      <c r="B56" s="300">
        <v>22</v>
      </c>
      <c r="C56" s="301" t="s">
        <v>233</v>
      </c>
      <c r="D56" s="301" t="s">
        <v>234</v>
      </c>
      <c r="E56" s="301" t="s">
        <v>63</v>
      </c>
      <c r="F56" s="302">
        <v>97.587</v>
      </c>
      <c r="G56" s="305"/>
      <c r="H56" s="305">
        <f>F56*G56</f>
        <v>0</v>
      </c>
      <c r="I56" s="306" t="s">
        <v>378</v>
      </c>
      <c r="J56" s="309"/>
      <c r="K56" s="309"/>
    </row>
    <row r="57" spans="1:11" s="6" customFormat="1" ht="21" customHeight="1" thickBot="1">
      <c r="A57" s="315"/>
      <c r="B57" s="315"/>
      <c r="C57" s="316" t="s">
        <v>131</v>
      </c>
      <c r="D57" s="316" t="s">
        <v>132</v>
      </c>
      <c r="E57" s="316"/>
      <c r="F57" s="317"/>
      <c r="G57" s="318"/>
      <c r="H57" s="318">
        <f>SUM(H58)</f>
        <v>0</v>
      </c>
      <c r="I57" s="319"/>
      <c r="J57" s="309"/>
      <c r="K57" s="309"/>
    </row>
    <row r="58" spans="1:11" s="6" customFormat="1" ht="24" customHeight="1" thickBot="1">
      <c r="A58" s="336">
        <v>38</v>
      </c>
      <c r="B58" s="337">
        <v>22</v>
      </c>
      <c r="C58" s="338" t="s">
        <v>133</v>
      </c>
      <c r="D58" s="338" t="s">
        <v>134</v>
      </c>
      <c r="E58" s="338" t="s">
        <v>63</v>
      </c>
      <c r="F58" s="339">
        <v>158.276</v>
      </c>
      <c r="G58" s="340"/>
      <c r="H58" s="340">
        <f>F58*G58</f>
        <v>0</v>
      </c>
      <c r="I58" s="341">
        <v>21</v>
      </c>
      <c r="J58" s="309"/>
      <c r="K58" s="309"/>
    </row>
    <row r="59" spans="1:11" s="6" customFormat="1" ht="21" customHeight="1">
      <c r="A59" s="315"/>
      <c r="B59" s="315"/>
      <c r="C59" s="316" t="s">
        <v>135</v>
      </c>
      <c r="D59" s="316" t="s">
        <v>136</v>
      </c>
      <c r="E59" s="316"/>
      <c r="F59" s="317"/>
      <c r="G59" s="318"/>
      <c r="H59" s="318">
        <f>H60</f>
        <v>0</v>
      </c>
      <c r="I59" s="319"/>
      <c r="J59" s="309"/>
      <c r="K59" s="309"/>
    </row>
    <row r="60" spans="1:11" s="6" customFormat="1" ht="21" customHeight="1" thickBot="1">
      <c r="A60" s="315"/>
      <c r="B60" s="315"/>
      <c r="C60" s="316" t="s">
        <v>137</v>
      </c>
      <c r="D60" s="316" t="s">
        <v>138</v>
      </c>
      <c r="E60" s="316"/>
      <c r="F60" s="317"/>
      <c r="G60" s="318"/>
      <c r="H60" s="318">
        <f>SUM(H61:H62)</f>
        <v>0</v>
      </c>
      <c r="I60" s="319"/>
      <c r="J60" s="309"/>
      <c r="K60" s="309"/>
    </row>
    <row r="61" spans="1:11" s="6" customFormat="1" ht="13.5" customHeight="1">
      <c r="A61" s="278">
        <v>39</v>
      </c>
      <c r="B61" s="279">
        <v>22</v>
      </c>
      <c r="C61" s="280" t="s">
        <v>235</v>
      </c>
      <c r="D61" s="280" t="s">
        <v>236</v>
      </c>
      <c r="E61" s="280" t="s">
        <v>74</v>
      </c>
      <c r="F61" s="281">
        <v>22</v>
      </c>
      <c r="G61" s="307"/>
      <c r="H61" s="307">
        <f>F61*G61</f>
        <v>0</v>
      </c>
      <c r="I61" s="308">
        <v>21</v>
      </c>
      <c r="J61" s="309"/>
      <c r="K61" s="309"/>
    </row>
    <row r="62" spans="1:11" s="6" customFormat="1" ht="13.5" customHeight="1" thickBot="1">
      <c r="A62" s="299">
        <v>40</v>
      </c>
      <c r="B62" s="300">
        <v>22</v>
      </c>
      <c r="C62" s="301" t="s">
        <v>237</v>
      </c>
      <c r="D62" s="301" t="s">
        <v>238</v>
      </c>
      <c r="E62" s="301" t="s">
        <v>35</v>
      </c>
      <c r="F62" s="302">
        <v>60.2</v>
      </c>
      <c r="G62" s="305"/>
      <c r="H62" s="305">
        <f>F62*G62</f>
        <v>0</v>
      </c>
      <c r="I62" s="306">
        <v>21</v>
      </c>
      <c r="J62" s="309"/>
      <c r="K62" s="309"/>
    </row>
    <row r="63" spans="1:11" s="6" customFormat="1" ht="21" customHeight="1">
      <c r="A63" s="342"/>
      <c r="B63" s="342"/>
      <c r="C63" s="343"/>
      <c r="D63" s="343" t="s">
        <v>143</v>
      </c>
      <c r="E63" s="343"/>
      <c r="F63" s="344"/>
      <c r="G63" s="345"/>
      <c r="H63" s="345">
        <f>H12+H59</f>
        <v>0</v>
      </c>
      <c r="I63" s="319"/>
      <c r="J63" s="309"/>
      <c r="K63" s="309"/>
    </row>
    <row r="64" spans="1:11" ht="12" customHeight="1">
      <c r="A64" s="346"/>
      <c r="B64" s="346"/>
      <c r="C64" s="347"/>
      <c r="D64" s="347"/>
      <c r="E64" s="347"/>
      <c r="F64" s="348"/>
      <c r="G64" s="349"/>
      <c r="H64" s="349"/>
      <c r="I64" s="350"/>
      <c r="J64" s="351"/>
      <c r="K64" s="351"/>
    </row>
    <row r="65" spans="1:11" ht="12" customHeight="1">
      <c r="A65" s="346"/>
      <c r="B65" s="346"/>
      <c r="C65" s="347"/>
      <c r="D65" s="347"/>
      <c r="E65" s="347"/>
      <c r="F65" s="348"/>
      <c r="G65" s="349"/>
      <c r="H65" s="349"/>
      <c r="I65" s="350"/>
      <c r="J65" s="351"/>
      <c r="K65" s="351"/>
    </row>
    <row r="66" ht="12" customHeight="1">
      <c r="I66" s="28"/>
    </row>
    <row r="67" ht="12" customHeight="1">
      <c r="I67" s="28"/>
    </row>
    <row r="68" ht="12" customHeight="1">
      <c r="I68" s="28"/>
    </row>
    <row r="69" ht="12" customHeight="1">
      <c r="I69" s="28"/>
    </row>
    <row r="70" ht="12" customHeight="1">
      <c r="I70" s="28"/>
    </row>
    <row r="71" ht="12" customHeight="1">
      <c r="I71" s="28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  <row r="80" ht="12" customHeight="1">
      <c r="I80" s="28"/>
    </row>
    <row r="81" ht="12" customHeight="1">
      <c r="I81" s="28"/>
    </row>
    <row r="82" ht="12" customHeight="1">
      <c r="I82" s="28"/>
    </row>
    <row r="83" ht="12" customHeight="1">
      <c r="I83" s="28"/>
    </row>
    <row r="84" ht="12" customHeight="1">
      <c r="I84" s="28"/>
    </row>
    <row r="85" ht="12" customHeight="1">
      <c r="I85" s="28"/>
    </row>
    <row r="86" ht="12" customHeight="1">
      <c r="I86" s="28"/>
    </row>
    <row r="87" ht="12" customHeight="1">
      <c r="I87" s="28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8"/>
    </row>
    <row r="102" ht="12" customHeight="1">
      <c r="I102" s="28"/>
    </row>
    <row r="103" ht="12" customHeight="1">
      <c r="I103" s="26"/>
    </row>
    <row r="104" ht="12" customHeight="1">
      <c r="I104" s="26"/>
    </row>
    <row r="105" ht="12" customHeight="1">
      <c r="I105" s="26"/>
    </row>
    <row r="106" ht="12" customHeight="1">
      <c r="I106" s="26"/>
    </row>
    <row r="107" ht="12" customHeight="1">
      <c r="I107" s="26"/>
    </row>
    <row r="108" ht="12" customHeight="1">
      <c r="I108" s="26"/>
    </row>
    <row r="109" ht="12" customHeight="1">
      <c r="I109" s="26"/>
    </row>
    <row r="110" ht="12" customHeight="1">
      <c r="I110" s="26"/>
    </row>
    <row r="111" ht="12" customHeight="1">
      <c r="I111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showGridLines="0" view="pageBreakPreview" zoomScaleSheetLayoutView="100" zoomScalePageLayoutView="0" workbookViewId="0" topLeftCell="A1">
      <selection activeCell="H13" sqref="H13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604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350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605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609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318">
        <f>H13+H37+H40+H44+H53+H66+H71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SUM(H14:H36)</f>
        <v>0</v>
      </c>
    </row>
    <row r="14" spans="1:9" s="6" customFormat="1" ht="13.5" customHeight="1">
      <c r="A14" s="278">
        <v>1</v>
      </c>
      <c r="B14" s="279">
        <v>23</v>
      </c>
      <c r="C14" s="280" t="s">
        <v>18</v>
      </c>
      <c r="D14" s="280" t="s">
        <v>19</v>
      </c>
      <c r="E14" s="280" t="s">
        <v>20</v>
      </c>
      <c r="F14" s="281">
        <v>387.394</v>
      </c>
      <c r="G14" s="307"/>
      <c r="H14" s="307">
        <f>F14*G14</f>
        <v>0</v>
      </c>
      <c r="I14" s="29">
        <v>21</v>
      </c>
    </row>
    <row r="15" spans="1:9" s="6" customFormat="1" ht="24" customHeight="1">
      <c r="A15" s="273">
        <v>2</v>
      </c>
      <c r="B15" s="274">
        <v>23</v>
      </c>
      <c r="C15" s="271" t="s">
        <v>21</v>
      </c>
      <c r="D15" s="271" t="s">
        <v>22</v>
      </c>
      <c r="E15" s="271" t="s">
        <v>20</v>
      </c>
      <c r="F15" s="275">
        <v>387.394</v>
      </c>
      <c r="G15" s="272"/>
      <c r="H15" s="272">
        <f>F15*G15</f>
        <v>0</v>
      </c>
      <c r="I15" s="30">
        <v>21</v>
      </c>
    </row>
    <row r="16" spans="1:9" s="6" customFormat="1" ht="13.5" customHeight="1">
      <c r="A16" s="273">
        <v>3</v>
      </c>
      <c r="B16" s="274">
        <v>23</v>
      </c>
      <c r="C16" s="271" t="s">
        <v>23</v>
      </c>
      <c r="D16" s="271" t="s">
        <v>24</v>
      </c>
      <c r="E16" s="271" t="s">
        <v>20</v>
      </c>
      <c r="F16" s="275">
        <v>387.394</v>
      </c>
      <c r="G16" s="272"/>
      <c r="H16" s="272">
        <f aca="true" t="shared" si="0" ref="H16:H31">F16*G16</f>
        <v>0</v>
      </c>
      <c r="I16" s="30">
        <v>21</v>
      </c>
    </row>
    <row r="17" spans="1:9" s="6" customFormat="1" ht="24" customHeight="1">
      <c r="A17" s="273">
        <v>4</v>
      </c>
      <c r="B17" s="274">
        <v>23</v>
      </c>
      <c r="C17" s="271" t="s">
        <v>25</v>
      </c>
      <c r="D17" s="271" t="s">
        <v>26</v>
      </c>
      <c r="E17" s="271" t="s">
        <v>20</v>
      </c>
      <c r="F17" s="275">
        <v>1255.25</v>
      </c>
      <c r="G17" s="272"/>
      <c r="H17" s="272">
        <f t="shared" si="0"/>
        <v>0</v>
      </c>
      <c r="I17" s="30">
        <v>21</v>
      </c>
    </row>
    <row r="18" spans="1:9" s="6" customFormat="1" ht="24" customHeight="1">
      <c r="A18" s="273">
        <v>5</v>
      </c>
      <c r="B18" s="274">
        <v>23</v>
      </c>
      <c r="C18" s="271" t="s">
        <v>27</v>
      </c>
      <c r="D18" s="271" t="s">
        <v>28</v>
      </c>
      <c r="E18" s="271" t="s">
        <v>29</v>
      </c>
      <c r="F18" s="275">
        <v>1080</v>
      </c>
      <c r="G18" s="272"/>
      <c r="H18" s="272">
        <f t="shared" si="0"/>
        <v>0</v>
      </c>
      <c r="I18" s="30">
        <v>21</v>
      </c>
    </row>
    <row r="19" spans="1:9" s="6" customFormat="1" ht="24" customHeight="1">
      <c r="A19" s="273">
        <v>6</v>
      </c>
      <c r="B19" s="274">
        <v>23</v>
      </c>
      <c r="C19" s="271" t="s">
        <v>30</v>
      </c>
      <c r="D19" s="271" t="s">
        <v>31</v>
      </c>
      <c r="E19" s="271" t="s">
        <v>32</v>
      </c>
      <c r="F19" s="275">
        <v>45</v>
      </c>
      <c r="G19" s="272"/>
      <c r="H19" s="272">
        <f t="shared" si="0"/>
        <v>0</v>
      </c>
      <c r="I19" s="30">
        <v>21</v>
      </c>
    </row>
    <row r="20" spans="1:9" s="6" customFormat="1" ht="13.5" customHeight="1">
      <c r="A20" s="273">
        <v>7</v>
      </c>
      <c r="B20" s="274">
        <v>23</v>
      </c>
      <c r="C20" s="271" t="s">
        <v>240</v>
      </c>
      <c r="D20" s="271" t="s">
        <v>241</v>
      </c>
      <c r="E20" s="271" t="s">
        <v>35</v>
      </c>
      <c r="F20" s="275">
        <v>12</v>
      </c>
      <c r="G20" s="272"/>
      <c r="H20" s="272">
        <f t="shared" si="0"/>
        <v>0</v>
      </c>
      <c r="I20" s="30">
        <v>21</v>
      </c>
    </row>
    <row r="21" spans="1:9" s="6" customFormat="1" ht="13.5" customHeight="1">
      <c r="A21" s="273">
        <v>8</v>
      </c>
      <c r="B21" s="274">
        <v>23</v>
      </c>
      <c r="C21" s="271" t="s">
        <v>38</v>
      </c>
      <c r="D21" s="271" t="s">
        <v>39</v>
      </c>
      <c r="E21" s="271" t="s">
        <v>40</v>
      </c>
      <c r="F21" s="275">
        <v>21.6</v>
      </c>
      <c r="G21" s="272"/>
      <c r="H21" s="272">
        <f t="shared" si="0"/>
        <v>0</v>
      </c>
      <c r="I21" s="30">
        <v>21</v>
      </c>
    </row>
    <row r="22" spans="1:9" s="6" customFormat="1" ht="24" customHeight="1">
      <c r="A22" s="273">
        <v>9</v>
      </c>
      <c r="B22" s="274">
        <v>23</v>
      </c>
      <c r="C22" s="271" t="s">
        <v>45</v>
      </c>
      <c r="D22" s="271" t="s">
        <v>46</v>
      </c>
      <c r="E22" s="271" t="s">
        <v>40</v>
      </c>
      <c r="F22" s="275">
        <v>603.404</v>
      </c>
      <c r="G22" s="272"/>
      <c r="H22" s="272">
        <f t="shared" si="0"/>
        <v>0</v>
      </c>
      <c r="I22" s="30">
        <v>21</v>
      </c>
    </row>
    <row r="23" spans="1:9" s="6" customFormat="1" ht="13.5" customHeight="1">
      <c r="A23" s="273">
        <v>10</v>
      </c>
      <c r="B23" s="274">
        <v>23</v>
      </c>
      <c r="C23" s="271" t="s">
        <v>47</v>
      </c>
      <c r="D23" s="271" t="s">
        <v>185</v>
      </c>
      <c r="E23" s="271" t="s">
        <v>40</v>
      </c>
      <c r="F23" s="275">
        <v>301.702</v>
      </c>
      <c r="G23" s="272"/>
      <c r="H23" s="272">
        <f t="shared" si="0"/>
        <v>0</v>
      </c>
      <c r="I23" s="30">
        <v>21</v>
      </c>
    </row>
    <row r="24" spans="1:9" s="6" customFormat="1" ht="13.5" customHeight="1">
      <c r="A24" s="273">
        <v>11</v>
      </c>
      <c r="B24" s="274">
        <v>23</v>
      </c>
      <c r="C24" s="271" t="s">
        <v>186</v>
      </c>
      <c r="D24" s="271" t="s">
        <v>187</v>
      </c>
      <c r="E24" s="271" t="s">
        <v>20</v>
      </c>
      <c r="F24" s="275">
        <v>986.448</v>
      </c>
      <c r="G24" s="272"/>
      <c r="H24" s="272">
        <f t="shared" si="0"/>
        <v>0</v>
      </c>
      <c r="I24" s="30">
        <v>21</v>
      </c>
    </row>
    <row r="25" spans="1:9" s="6" customFormat="1" ht="13.5" customHeight="1">
      <c r="A25" s="273">
        <v>12</v>
      </c>
      <c r="B25" s="274">
        <v>23</v>
      </c>
      <c r="C25" s="271" t="s">
        <v>264</v>
      </c>
      <c r="D25" s="271" t="s">
        <v>265</v>
      </c>
      <c r="E25" s="271" t="s">
        <v>20</v>
      </c>
      <c r="F25" s="275">
        <v>264.61</v>
      </c>
      <c r="G25" s="272"/>
      <c r="H25" s="272">
        <f t="shared" si="0"/>
        <v>0</v>
      </c>
      <c r="I25" s="30">
        <v>21</v>
      </c>
    </row>
    <row r="26" spans="1:9" s="6" customFormat="1" ht="13.5" customHeight="1">
      <c r="A26" s="273">
        <v>13</v>
      </c>
      <c r="B26" s="274">
        <v>23</v>
      </c>
      <c r="C26" s="271" t="s">
        <v>188</v>
      </c>
      <c r="D26" s="271" t="s">
        <v>189</v>
      </c>
      <c r="E26" s="271" t="s">
        <v>20</v>
      </c>
      <c r="F26" s="275">
        <v>986.448</v>
      </c>
      <c r="G26" s="272"/>
      <c r="H26" s="272">
        <f t="shared" si="0"/>
        <v>0</v>
      </c>
      <c r="I26" s="30">
        <v>21</v>
      </c>
    </row>
    <row r="27" spans="1:9" s="6" customFormat="1" ht="13.5" customHeight="1">
      <c r="A27" s="273">
        <v>14</v>
      </c>
      <c r="B27" s="274">
        <v>23</v>
      </c>
      <c r="C27" s="271">
        <v>151101112</v>
      </c>
      <c r="D27" s="271" t="s">
        <v>691</v>
      </c>
      <c r="E27" s="271" t="s">
        <v>20</v>
      </c>
      <c r="F27" s="275">
        <v>264.61</v>
      </c>
      <c r="G27" s="272"/>
      <c r="H27" s="272">
        <f t="shared" si="0"/>
        <v>0</v>
      </c>
      <c r="I27" s="30">
        <v>21</v>
      </c>
    </row>
    <row r="28" spans="1:9" s="6" customFormat="1" ht="13.5" customHeight="1">
      <c r="A28" s="273">
        <v>15</v>
      </c>
      <c r="B28" s="274">
        <v>23</v>
      </c>
      <c r="C28" s="271" t="s">
        <v>53</v>
      </c>
      <c r="D28" s="271" t="s">
        <v>190</v>
      </c>
      <c r="E28" s="271" t="s">
        <v>40</v>
      </c>
      <c r="F28" s="275">
        <v>603.404</v>
      </c>
      <c r="G28" s="272"/>
      <c r="H28" s="272">
        <f t="shared" si="0"/>
        <v>0</v>
      </c>
      <c r="I28" s="30">
        <v>21</v>
      </c>
    </row>
    <row r="29" spans="1:9" s="6" customFormat="1" ht="24" customHeight="1">
      <c r="A29" s="273">
        <v>16</v>
      </c>
      <c r="B29" s="274">
        <v>23</v>
      </c>
      <c r="C29" s="271" t="s">
        <v>55</v>
      </c>
      <c r="D29" s="271" t="s">
        <v>56</v>
      </c>
      <c r="E29" s="271" t="s">
        <v>40</v>
      </c>
      <c r="F29" s="275">
        <v>603.404</v>
      </c>
      <c r="G29" s="272"/>
      <c r="H29" s="272">
        <f t="shared" si="0"/>
        <v>0</v>
      </c>
      <c r="I29" s="30">
        <v>21</v>
      </c>
    </row>
    <row r="30" spans="1:9" s="6" customFormat="1" ht="13.5" customHeight="1">
      <c r="A30" s="273">
        <v>17</v>
      </c>
      <c r="B30" s="274">
        <v>23</v>
      </c>
      <c r="C30" s="271" t="s">
        <v>57</v>
      </c>
      <c r="D30" s="271" t="s">
        <v>58</v>
      </c>
      <c r="E30" s="271" t="s">
        <v>40</v>
      </c>
      <c r="F30" s="275">
        <v>603.404</v>
      </c>
      <c r="G30" s="272"/>
      <c r="H30" s="272">
        <f t="shared" si="0"/>
        <v>0</v>
      </c>
      <c r="I30" s="30">
        <v>21</v>
      </c>
    </row>
    <row r="31" spans="1:9" s="6" customFormat="1" ht="13.5" customHeight="1">
      <c r="A31" s="273">
        <v>18</v>
      </c>
      <c r="B31" s="274">
        <v>23</v>
      </c>
      <c r="C31" s="271" t="s">
        <v>59</v>
      </c>
      <c r="D31" s="271" t="s">
        <v>195</v>
      </c>
      <c r="E31" s="271" t="s">
        <v>40</v>
      </c>
      <c r="F31" s="294">
        <v>345.709</v>
      </c>
      <c r="G31" s="272"/>
      <c r="H31" s="272">
        <f t="shared" si="0"/>
        <v>0</v>
      </c>
      <c r="I31" s="30">
        <v>21</v>
      </c>
    </row>
    <row r="32" spans="1:9" s="6" customFormat="1" ht="13.5" customHeight="1">
      <c r="A32" s="282">
        <v>19</v>
      </c>
      <c r="B32" s="283">
        <v>23</v>
      </c>
      <c r="C32" s="284" t="s">
        <v>61</v>
      </c>
      <c r="D32" s="284" t="s">
        <v>62</v>
      </c>
      <c r="E32" s="284" t="s">
        <v>63</v>
      </c>
      <c r="F32" s="285">
        <v>483.993</v>
      </c>
      <c r="G32" s="286"/>
      <c r="H32" s="286">
        <f>F32*G32</f>
        <v>0</v>
      </c>
      <c r="I32" s="30">
        <v>21</v>
      </c>
    </row>
    <row r="33" spans="1:9" s="6" customFormat="1" ht="13.5" customHeight="1">
      <c r="A33" s="273">
        <v>20</v>
      </c>
      <c r="B33" s="274">
        <v>23</v>
      </c>
      <c r="C33" s="271" t="s">
        <v>64</v>
      </c>
      <c r="D33" s="271" t="s">
        <v>196</v>
      </c>
      <c r="E33" s="271" t="s">
        <v>40</v>
      </c>
      <c r="F33" s="275">
        <v>198.61</v>
      </c>
      <c r="G33" s="272"/>
      <c r="H33" s="272">
        <f>F33*G33</f>
        <v>0</v>
      </c>
      <c r="I33" s="30">
        <v>21</v>
      </c>
    </row>
    <row r="34" spans="1:9" s="6" customFormat="1" ht="13.5" customHeight="1">
      <c r="A34" s="282">
        <v>21</v>
      </c>
      <c r="B34" s="283">
        <v>23</v>
      </c>
      <c r="C34" s="284" t="s">
        <v>66</v>
      </c>
      <c r="D34" s="284" t="s">
        <v>67</v>
      </c>
      <c r="E34" s="284" t="s">
        <v>63</v>
      </c>
      <c r="F34" s="285">
        <v>380.33</v>
      </c>
      <c r="G34" s="286"/>
      <c r="H34" s="286">
        <f>F34*G34</f>
        <v>0</v>
      </c>
      <c r="I34" s="30">
        <v>21</v>
      </c>
    </row>
    <row r="35" spans="1:9" s="6" customFormat="1" ht="24" customHeight="1">
      <c r="A35" s="273">
        <v>22</v>
      </c>
      <c r="B35" s="274">
        <v>23</v>
      </c>
      <c r="C35" s="271" t="s">
        <v>68</v>
      </c>
      <c r="D35" s="271" t="s">
        <v>202</v>
      </c>
      <c r="E35" s="271" t="s">
        <v>63</v>
      </c>
      <c r="F35" s="275">
        <v>756.097</v>
      </c>
      <c r="G35" s="272"/>
      <c r="H35" s="272">
        <f>F35*G35</f>
        <v>0</v>
      </c>
      <c r="I35" s="30">
        <v>21</v>
      </c>
    </row>
    <row r="36" spans="1:9" s="6" customFormat="1" ht="24" customHeight="1" thickBot="1">
      <c r="A36" s="299">
        <v>23</v>
      </c>
      <c r="B36" s="300">
        <v>23</v>
      </c>
      <c r="C36" s="301" t="s">
        <v>70</v>
      </c>
      <c r="D36" s="301" t="s">
        <v>71</v>
      </c>
      <c r="E36" s="301" t="s">
        <v>40</v>
      </c>
      <c r="F36" s="302">
        <v>603.404</v>
      </c>
      <c r="G36" s="305"/>
      <c r="H36" s="305">
        <f>F36*G36</f>
        <v>0</v>
      </c>
      <c r="I36" s="31">
        <v>21</v>
      </c>
    </row>
    <row r="37" spans="1:9" s="6" customFormat="1" ht="21" customHeight="1" thickBot="1">
      <c r="A37" s="315"/>
      <c r="B37" s="315"/>
      <c r="C37" s="316" t="s">
        <v>11</v>
      </c>
      <c r="D37" s="316" t="s">
        <v>75</v>
      </c>
      <c r="E37" s="316"/>
      <c r="F37" s="317"/>
      <c r="G37" s="318"/>
      <c r="H37" s="318">
        <f>SUM(H38:H39)</f>
        <v>0</v>
      </c>
      <c r="I37" s="27"/>
    </row>
    <row r="38" spans="1:9" s="6" customFormat="1" ht="24" customHeight="1">
      <c r="A38" s="278">
        <v>24</v>
      </c>
      <c r="B38" s="279">
        <v>23</v>
      </c>
      <c r="C38" s="280" t="s">
        <v>244</v>
      </c>
      <c r="D38" s="280" t="s">
        <v>245</v>
      </c>
      <c r="E38" s="280" t="s">
        <v>35</v>
      </c>
      <c r="F38" s="281">
        <v>314.75</v>
      </c>
      <c r="G38" s="307"/>
      <c r="H38" s="307">
        <f>F38*G38</f>
        <v>0</v>
      </c>
      <c r="I38" s="29">
        <v>21</v>
      </c>
    </row>
    <row r="39" spans="1:9" s="6" customFormat="1" ht="13.5" customHeight="1" thickBot="1">
      <c r="A39" s="299">
        <v>25</v>
      </c>
      <c r="B39" s="300">
        <v>23</v>
      </c>
      <c r="C39" s="301" t="s">
        <v>78</v>
      </c>
      <c r="D39" s="301" t="s">
        <v>79</v>
      </c>
      <c r="E39" s="301" t="s">
        <v>80</v>
      </c>
      <c r="F39" s="302">
        <v>6</v>
      </c>
      <c r="G39" s="305"/>
      <c r="H39" s="305">
        <f>F39*G39</f>
        <v>0</v>
      </c>
      <c r="I39" s="31">
        <v>21</v>
      </c>
    </row>
    <row r="40" spans="1:9" s="6" customFormat="1" ht="21" customHeight="1" thickBot="1">
      <c r="A40" s="315"/>
      <c r="B40" s="315"/>
      <c r="C40" s="316" t="s">
        <v>12</v>
      </c>
      <c r="D40" s="316" t="s">
        <v>81</v>
      </c>
      <c r="E40" s="316"/>
      <c r="F40" s="317"/>
      <c r="G40" s="318"/>
      <c r="H40" s="318">
        <f>SUM(H41:H43)</f>
        <v>0</v>
      </c>
      <c r="I40" s="27"/>
    </row>
    <row r="41" spans="1:9" s="6" customFormat="1" ht="21" customHeight="1">
      <c r="A41" s="320" t="s">
        <v>657</v>
      </c>
      <c r="B41" s="383">
        <v>23</v>
      </c>
      <c r="C41" s="280" t="s">
        <v>203</v>
      </c>
      <c r="D41" s="280" t="s">
        <v>283</v>
      </c>
      <c r="E41" s="280" t="s">
        <v>40</v>
      </c>
      <c r="F41" s="412">
        <v>4.631</v>
      </c>
      <c r="G41" s="375"/>
      <c r="H41" s="307">
        <f>F41*G41</f>
        <v>0</v>
      </c>
      <c r="I41" s="29">
        <v>21</v>
      </c>
    </row>
    <row r="42" spans="1:9" s="6" customFormat="1" ht="13.5" customHeight="1">
      <c r="A42" s="273">
        <v>26</v>
      </c>
      <c r="B42" s="384">
        <v>23</v>
      </c>
      <c r="C42" s="271" t="s">
        <v>689</v>
      </c>
      <c r="D42" s="271" t="s">
        <v>206</v>
      </c>
      <c r="E42" s="271" t="s">
        <v>40</v>
      </c>
      <c r="F42" s="294">
        <v>38.218</v>
      </c>
      <c r="G42" s="272"/>
      <c r="H42" s="272">
        <f>F42*G42</f>
        <v>0</v>
      </c>
      <c r="I42" s="30">
        <v>21</v>
      </c>
    </row>
    <row r="43" spans="1:9" s="6" customFormat="1" ht="13.5" customHeight="1" thickBot="1">
      <c r="A43" s="299">
        <v>27</v>
      </c>
      <c r="B43" s="373">
        <v>23</v>
      </c>
      <c r="C43" s="301" t="s">
        <v>246</v>
      </c>
      <c r="D43" s="301" t="s">
        <v>247</v>
      </c>
      <c r="E43" s="301" t="s">
        <v>40</v>
      </c>
      <c r="F43" s="302">
        <v>22.158</v>
      </c>
      <c r="G43" s="305"/>
      <c r="H43" s="305">
        <f>F43*G43</f>
        <v>0</v>
      </c>
      <c r="I43" s="31">
        <v>21</v>
      </c>
    </row>
    <row r="44" spans="1:9" s="6" customFormat="1" ht="21" customHeight="1" thickBot="1">
      <c r="A44" s="315"/>
      <c r="B44" s="315"/>
      <c r="C44" s="316" t="s">
        <v>13</v>
      </c>
      <c r="D44" s="316" t="s">
        <v>85</v>
      </c>
      <c r="E44" s="316"/>
      <c r="F44" s="317"/>
      <c r="G44" s="318"/>
      <c r="H44" s="318">
        <f>SUM(H45:H52)</f>
        <v>0</v>
      </c>
      <c r="I44" s="27"/>
    </row>
    <row r="45" spans="1:9" s="6" customFormat="1" ht="13.5" customHeight="1">
      <c r="A45" s="278">
        <v>28</v>
      </c>
      <c r="B45" s="279">
        <v>23</v>
      </c>
      <c r="C45" s="280" t="s">
        <v>159</v>
      </c>
      <c r="D45" s="280" t="s">
        <v>160</v>
      </c>
      <c r="E45" s="280" t="s">
        <v>20</v>
      </c>
      <c r="F45" s="281">
        <v>387.394</v>
      </c>
      <c r="G45" s="307"/>
      <c r="H45" s="307">
        <f aca="true" t="shared" si="1" ref="H45:H52">F45*G45</f>
        <v>0</v>
      </c>
      <c r="I45" s="29">
        <v>21</v>
      </c>
    </row>
    <row r="46" spans="1:9" s="6" customFormat="1" ht="24" customHeight="1">
      <c r="A46" s="273">
        <v>29</v>
      </c>
      <c r="B46" s="274">
        <v>23</v>
      </c>
      <c r="C46" s="271" t="s">
        <v>86</v>
      </c>
      <c r="D46" s="271" t="s">
        <v>87</v>
      </c>
      <c r="E46" s="271" t="s">
        <v>20</v>
      </c>
      <c r="F46" s="275">
        <v>387.394</v>
      </c>
      <c r="G46" s="272"/>
      <c r="H46" s="272">
        <f t="shared" si="1"/>
        <v>0</v>
      </c>
      <c r="I46" s="30">
        <v>21</v>
      </c>
    </row>
    <row r="47" spans="1:9" s="6" customFormat="1" ht="24" customHeight="1">
      <c r="A47" s="273">
        <v>30</v>
      </c>
      <c r="B47" s="274">
        <v>23</v>
      </c>
      <c r="C47" s="271" t="s">
        <v>88</v>
      </c>
      <c r="D47" s="271" t="s">
        <v>89</v>
      </c>
      <c r="E47" s="271" t="s">
        <v>20</v>
      </c>
      <c r="F47" s="275">
        <v>387.394</v>
      </c>
      <c r="G47" s="272"/>
      <c r="H47" s="272">
        <f t="shared" si="1"/>
        <v>0</v>
      </c>
      <c r="I47" s="30">
        <v>21</v>
      </c>
    </row>
    <row r="48" spans="1:9" s="6" customFormat="1" ht="24" customHeight="1">
      <c r="A48" s="273">
        <v>31</v>
      </c>
      <c r="B48" s="274">
        <v>23</v>
      </c>
      <c r="C48" s="271" t="s">
        <v>207</v>
      </c>
      <c r="D48" s="271" t="s">
        <v>208</v>
      </c>
      <c r="E48" s="271" t="s">
        <v>20</v>
      </c>
      <c r="F48" s="294">
        <v>1255.25</v>
      </c>
      <c r="G48" s="272"/>
      <c r="H48" s="272">
        <f t="shared" si="1"/>
        <v>0</v>
      </c>
      <c r="I48" s="30">
        <v>21</v>
      </c>
    </row>
    <row r="49" spans="1:9" s="6" customFormat="1" ht="24" customHeight="1">
      <c r="A49" s="273">
        <v>32</v>
      </c>
      <c r="B49" s="274">
        <v>23</v>
      </c>
      <c r="C49" s="271" t="s">
        <v>161</v>
      </c>
      <c r="D49" s="271" t="s">
        <v>162</v>
      </c>
      <c r="E49" s="271" t="s">
        <v>20</v>
      </c>
      <c r="F49" s="275">
        <v>387.394</v>
      </c>
      <c r="G49" s="272"/>
      <c r="H49" s="272">
        <f t="shared" si="1"/>
        <v>0</v>
      </c>
      <c r="I49" s="30">
        <v>21</v>
      </c>
    </row>
    <row r="50" spans="1:9" s="6" customFormat="1" ht="13.5" customHeight="1">
      <c r="A50" s="295">
        <v>33</v>
      </c>
      <c r="B50" s="296">
        <v>23</v>
      </c>
      <c r="C50" s="297" t="s">
        <v>94</v>
      </c>
      <c r="D50" s="297" t="s">
        <v>95</v>
      </c>
      <c r="E50" s="297" t="s">
        <v>35</v>
      </c>
      <c r="F50" s="298">
        <v>8</v>
      </c>
      <c r="G50" s="328"/>
      <c r="H50" s="328">
        <f t="shared" si="1"/>
        <v>0</v>
      </c>
      <c r="I50" s="277">
        <v>21</v>
      </c>
    </row>
    <row r="51" spans="1:9" s="6" customFormat="1" ht="13.5" customHeight="1">
      <c r="A51" s="273" t="s">
        <v>631</v>
      </c>
      <c r="B51" s="274">
        <v>23</v>
      </c>
      <c r="C51" s="271">
        <v>573211111</v>
      </c>
      <c r="D51" s="271" t="s">
        <v>616</v>
      </c>
      <c r="E51" s="271" t="s">
        <v>20</v>
      </c>
      <c r="F51" s="294">
        <v>2030.038</v>
      </c>
      <c r="G51" s="272"/>
      <c r="H51" s="272">
        <f t="shared" si="1"/>
        <v>0</v>
      </c>
      <c r="I51" s="30">
        <v>21</v>
      </c>
    </row>
    <row r="52" spans="1:9" s="6" customFormat="1" ht="13.5" customHeight="1" thickBot="1">
      <c r="A52" s="333" t="s">
        <v>631</v>
      </c>
      <c r="B52" s="334">
        <v>23</v>
      </c>
      <c r="C52" s="335">
        <v>573191111</v>
      </c>
      <c r="D52" s="335" t="s">
        <v>618</v>
      </c>
      <c r="E52" s="335" t="s">
        <v>20</v>
      </c>
      <c r="F52" s="388">
        <v>387.394</v>
      </c>
      <c r="G52" s="292"/>
      <c r="H52" s="305">
        <f t="shared" si="1"/>
        <v>0</v>
      </c>
      <c r="I52" s="43">
        <v>21</v>
      </c>
    </row>
    <row r="53" spans="1:9" s="6" customFormat="1" ht="21" customHeight="1" thickBot="1">
      <c r="A53" s="315"/>
      <c r="B53" s="315"/>
      <c r="C53" s="316" t="s">
        <v>14</v>
      </c>
      <c r="D53" s="316" t="s">
        <v>96</v>
      </c>
      <c r="E53" s="316"/>
      <c r="F53" s="317"/>
      <c r="G53" s="318"/>
      <c r="H53" s="318">
        <f>SUM(H54:H65)</f>
        <v>0</v>
      </c>
      <c r="I53" s="27"/>
    </row>
    <row r="54" spans="1:9" s="6" customFormat="1" ht="24" customHeight="1">
      <c r="A54" s="278">
        <v>34</v>
      </c>
      <c r="B54" s="279">
        <v>23</v>
      </c>
      <c r="C54" s="280" t="s">
        <v>97</v>
      </c>
      <c r="D54" s="280" t="s">
        <v>98</v>
      </c>
      <c r="E54" s="280" t="s">
        <v>35</v>
      </c>
      <c r="F54" s="281">
        <v>314.75</v>
      </c>
      <c r="G54" s="307"/>
      <c r="H54" s="307">
        <f>F54*G54</f>
        <v>0</v>
      </c>
      <c r="I54" s="29">
        <v>21</v>
      </c>
    </row>
    <row r="55" spans="1:9" s="6" customFormat="1" ht="24" customHeight="1">
      <c r="A55" s="282">
        <v>35</v>
      </c>
      <c r="B55" s="283">
        <v>23</v>
      </c>
      <c r="C55" s="284" t="s">
        <v>99</v>
      </c>
      <c r="D55" s="284" t="s">
        <v>100</v>
      </c>
      <c r="E55" s="284" t="s">
        <v>35</v>
      </c>
      <c r="F55" s="285">
        <v>319.471</v>
      </c>
      <c r="G55" s="286"/>
      <c r="H55" s="286">
        <f>F55*G55</f>
        <v>0</v>
      </c>
      <c r="I55" s="30">
        <v>21</v>
      </c>
    </row>
    <row r="56" spans="1:9" s="6" customFormat="1" ht="24" customHeight="1">
      <c r="A56" s="273">
        <v>36</v>
      </c>
      <c r="B56" s="274">
        <v>23</v>
      </c>
      <c r="C56" s="271" t="s">
        <v>101</v>
      </c>
      <c r="D56" s="271" t="s">
        <v>102</v>
      </c>
      <c r="E56" s="271" t="s">
        <v>80</v>
      </c>
      <c r="F56" s="275">
        <v>12</v>
      </c>
      <c r="G56" s="272"/>
      <c r="H56" s="272">
        <f>F56*G56</f>
        <v>0</v>
      </c>
      <c r="I56" s="30">
        <v>21</v>
      </c>
    </row>
    <row r="57" spans="1:9" s="6" customFormat="1" ht="24" customHeight="1">
      <c r="A57" s="282">
        <v>37</v>
      </c>
      <c r="B57" s="283">
        <v>23</v>
      </c>
      <c r="C57" s="284" t="s">
        <v>103</v>
      </c>
      <c r="D57" s="284" t="s">
        <v>348</v>
      </c>
      <c r="E57" s="284" t="s">
        <v>80</v>
      </c>
      <c r="F57" s="285">
        <v>10</v>
      </c>
      <c r="G57" s="286"/>
      <c r="H57" s="286">
        <f aca="true" t="shared" si="2" ref="H57:H64">F57*G57</f>
        <v>0</v>
      </c>
      <c r="I57" s="30">
        <v>21</v>
      </c>
    </row>
    <row r="58" spans="1:9" s="6" customFormat="1" ht="24" customHeight="1">
      <c r="A58" s="282">
        <v>38</v>
      </c>
      <c r="B58" s="283">
        <v>23</v>
      </c>
      <c r="C58" s="284" t="s">
        <v>248</v>
      </c>
      <c r="D58" s="284" t="s">
        <v>249</v>
      </c>
      <c r="E58" s="284" t="s">
        <v>80</v>
      </c>
      <c r="F58" s="285">
        <v>2</v>
      </c>
      <c r="G58" s="286"/>
      <c r="H58" s="286">
        <f t="shared" si="2"/>
        <v>0</v>
      </c>
      <c r="I58" s="30">
        <v>21</v>
      </c>
    </row>
    <row r="59" spans="1:9" s="6" customFormat="1" ht="24" customHeight="1">
      <c r="A59" s="273">
        <v>39</v>
      </c>
      <c r="B59" s="274">
        <v>23</v>
      </c>
      <c r="C59" s="271" t="s">
        <v>105</v>
      </c>
      <c r="D59" s="271" t="s">
        <v>106</v>
      </c>
      <c r="E59" s="271" t="s">
        <v>80</v>
      </c>
      <c r="F59" s="275">
        <v>2</v>
      </c>
      <c r="G59" s="272"/>
      <c r="H59" s="272">
        <f>F59*G59</f>
        <v>0</v>
      </c>
      <c r="I59" s="30">
        <v>21</v>
      </c>
    </row>
    <row r="60" spans="1:9" s="6" customFormat="1" ht="24" customHeight="1">
      <c r="A60" s="282">
        <v>40</v>
      </c>
      <c r="B60" s="283">
        <v>23</v>
      </c>
      <c r="C60" s="284" t="s">
        <v>250</v>
      </c>
      <c r="D60" s="284" t="s">
        <v>251</v>
      </c>
      <c r="E60" s="284" t="s">
        <v>80</v>
      </c>
      <c r="F60" s="285">
        <v>2</v>
      </c>
      <c r="G60" s="286"/>
      <c r="H60" s="286">
        <f t="shared" si="2"/>
        <v>0</v>
      </c>
      <c r="I60" s="30">
        <v>21</v>
      </c>
    </row>
    <row r="61" spans="1:9" s="6" customFormat="1" ht="13.5" customHeight="1">
      <c r="A61" s="273">
        <v>41</v>
      </c>
      <c r="B61" s="274">
        <v>23</v>
      </c>
      <c r="C61" s="271" t="s">
        <v>109</v>
      </c>
      <c r="D61" s="271" t="s">
        <v>349</v>
      </c>
      <c r="E61" s="271" t="s">
        <v>80</v>
      </c>
      <c r="F61" s="275">
        <v>7</v>
      </c>
      <c r="G61" s="272"/>
      <c r="H61" s="272">
        <f>F61*G61</f>
        <v>0</v>
      </c>
      <c r="I61" s="30">
        <v>21</v>
      </c>
    </row>
    <row r="62" spans="1:9" s="6" customFormat="1" ht="24" customHeight="1">
      <c r="A62" s="282">
        <v>42</v>
      </c>
      <c r="B62" s="283">
        <v>23</v>
      </c>
      <c r="C62" s="284" t="s">
        <v>252</v>
      </c>
      <c r="D62" s="284" t="s">
        <v>253</v>
      </c>
      <c r="E62" s="284" t="s">
        <v>80</v>
      </c>
      <c r="F62" s="285">
        <v>7</v>
      </c>
      <c r="G62" s="286"/>
      <c r="H62" s="286">
        <f t="shared" si="2"/>
        <v>0</v>
      </c>
      <c r="I62" s="30" t="s">
        <v>378</v>
      </c>
    </row>
    <row r="63" spans="1:9" s="6" customFormat="1" ht="34.5" customHeight="1">
      <c r="A63" s="273">
        <v>43</v>
      </c>
      <c r="B63" s="274">
        <v>23</v>
      </c>
      <c r="C63" s="271" t="s">
        <v>114</v>
      </c>
      <c r="D63" s="271" t="s">
        <v>115</v>
      </c>
      <c r="E63" s="271" t="s">
        <v>254</v>
      </c>
      <c r="F63" s="275">
        <v>7</v>
      </c>
      <c r="G63" s="272"/>
      <c r="H63" s="272">
        <f t="shared" si="2"/>
        <v>0</v>
      </c>
      <c r="I63" s="30">
        <v>21</v>
      </c>
    </row>
    <row r="64" spans="1:9" s="6" customFormat="1" ht="24" customHeight="1">
      <c r="A64" s="273">
        <v>44</v>
      </c>
      <c r="B64" s="274">
        <v>23</v>
      </c>
      <c r="C64" s="271" t="s">
        <v>176</v>
      </c>
      <c r="D64" s="271" t="s">
        <v>177</v>
      </c>
      <c r="E64" s="271" t="s">
        <v>116</v>
      </c>
      <c r="F64" s="275">
        <v>7</v>
      </c>
      <c r="G64" s="272"/>
      <c r="H64" s="272">
        <f t="shared" si="2"/>
        <v>0</v>
      </c>
      <c r="I64" s="30">
        <v>21</v>
      </c>
    </row>
    <row r="65" spans="1:9" s="6" customFormat="1" ht="13.5" customHeight="1" thickBot="1">
      <c r="A65" s="299">
        <v>45</v>
      </c>
      <c r="B65" s="300">
        <v>23</v>
      </c>
      <c r="C65" s="301" t="s">
        <v>121</v>
      </c>
      <c r="D65" s="301" t="s">
        <v>122</v>
      </c>
      <c r="E65" s="301" t="s">
        <v>35</v>
      </c>
      <c r="F65" s="302">
        <v>314.75</v>
      </c>
      <c r="G65" s="305"/>
      <c r="H65" s="305">
        <f>F65*G65</f>
        <v>0</v>
      </c>
      <c r="I65" s="31">
        <v>21</v>
      </c>
    </row>
    <row r="66" spans="1:9" s="6" customFormat="1" ht="21" customHeight="1" thickBot="1">
      <c r="A66" s="315"/>
      <c r="B66" s="315"/>
      <c r="C66" s="316" t="s">
        <v>123</v>
      </c>
      <c r="D66" s="316" t="s">
        <v>124</v>
      </c>
      <c r="E66" s="316"/>
      <c r="F66" s="317"/>
      <c r="G66" s="318"/>
      <c r="H66" s="318">
        <f>SUM(H67:H70)</f>
        <v>0</v>
      </c>
      <c r="I66" s="27"/>
    </row>
    <row r="67" spans="1:9" s="6" customFormat="1" ht="13.5" customHeight="1">
      <c r="A67" s="278">
        <v>46</v>
      </c>
      <c r="B67" s="279">
        <v>23</v>
      </c>
      <c r="C67" s="280" t="s">
        <v>125</v>
      </c>
      <c r="D67" s="280" t="s">
        <v>126</v>
      </c>
      <c r="E67" s="280" t="s">
        <v>35</v>
      </c>
      <c r="F67" s="281">
        <v>8</v>
      </c>
      <c r="G67" s="307"/>
      <c r="H67" s="307">
        <f>F67*G67</f>
        <v>0</v>
      </c>
      <c r="I67" s="29">
        <v>21</v>
      </c>
    </row>
    <row r="68" spans="1:9" s="6" customFormat="1" ht="13.5" customHeight="1">
      <c r="A68" s="273">
        <v>47</v>
      </c>
      <c r="B68" s="274">
        <v>23</v>
      </c>
      <c r="C68" s="271" t="s">
        <v>127</v>
      </c>
      <c r="D68" s="271" t="s">
        <v>231</v>
      </c>
      <c r="E68" s="271" t="s">
        <v>63</v>
      </c>
      <c r="F68" s="275">
        <v>756.097</v>
      </c>
      <c r="G68" s="272"/>
      <c r="H68" s="272">
        <f>F68*G68</f>
        <v>0</v>
      </c>
      <c r="I68" s="30">
        <v>21</v>
      </c>
    </row>
    <row r="69" spans="1:9" s="6" customFormat="1" ht="13.5" customHeight="1">
      <c r="A69" s="273">
        <v>48</v>
      </c>
      <c r="B69" s="274">
        <v>23</v>
      </c>
      <c r="C69" s="271" t="s">
        <v>129</v>
      </c>
      <c r="D69" s="271" t="s">
        <v>232</v>
      </c>
      <c r="E69" s="271" t="s">
        <v>63</v>
      </c>
      <c r="F69" s="275">
        <v>6804.873</v>
      </c>
      <c r="G69" s="272"/>
      <c r="H69" s="272">
        <f>F69*G69</f>
        <v>0</v>
      </c>
      <c r="I69" s="30">
        <v>21</v>
      </c>
    </row>
    <row r="70" spans="1:9" s="6" customFormat="1" ht="24" customHeight="1" thickBot="1">
      <c r="A70" s="299">
        <v>49</v>
      </c>
      <c r="B70" s="300">
        <v>23</v>
      </c>
      <c r="C70" s="301" t="s">
        <v>233</v>
      </c>
      <c r="D70" s="301" t="s">
        <v>234</v>
      </c>
      <c r="E70" s="301" t="s">
        <v>63</v>
      </c>
      <c r="F70" s="302">
        <v>756.097</v>
      </c>
      <c r="G70" s="305"/>
      <c r="H70" s="305">
        <f>F70*G70</f>
        <v>0</v>
      </c>
      <c r="I70" s="31">
        <v>21</v>
      </c>
    </row>
    <row r="71" spans="1:9" s="6" customFormat="1" ht="21" customHeight="1" thickBot="1">
      <c r="A71" s="315"/>
      <c r="B71" s="315"/>
      <c r="C71" s="316" t="s">
        <v>131</v>
      </c>
      <c r="D71" s="316" t="s">
        <v>132</v>
      </c>
      <c r="E71" s="316"/>
      <c r="F71" s="317"/>
      <c r="G71" s="318"/>
      <c r="H71" s="318">
        <f>SUM(H72)</f>
        <v>0</v>
      </c>
      <c r="I71" s="27"/>
    </row>
    <row r="72" spans="1:9" s="6" customFormat="1" ht="13.5" customHeight="1" thickBot="1">
      <c r="A72" s="336">
        <v>50</v>
      </c>
      <c r="B72" s="337">
        <v>23</v>
      </c>
      <c r="C72" s="338" t="s">
        <v>257</v>
      </c>
      <c r="D72" s="338" t="s">
        <v>258</v>
      </c>
      <c r="E72" s="338" t="s">
        <v>63</v>
      </c>
      <c r="F72" s="339">
        <v>992.495</v>
      </c>
      <c r="G72" s="340"/>
      <c r="H72" s="340">
        <f>F72*G72</f>
        <v>0</v>
      </c>
      <c r="I72" s="32">
        <v>21</v>
      </c>
    </row>
    <row r="73" spans="1:9" s="6" customFormat="1" ht="21" customHeight="1">
      <c r="A73" s="315"/>
      <c r="B73" s="315"/>
      <c r="C73" s="316" t="s">
        <v>135</v>
      </c>
      <c r="D73" s="316" t="s">
        <v>136</v>
      </c>
      <c r="E73" s="316"/>
      <c r="F73" s="317"/>
      <c r="G73" s="318"/>
      <c r="H73" s="318">
        <f>H74</f>
        <v>0</v>
      </c>
      <c r="I73" s="27"/>
    </row>
    <row r="74" spans="1:9" s="6" customFormat="1" ht="21" customHeight="1" thickBot="1">
      <c r="A74" s="315"/>
      <c r="B74" s="315"/>
      <c r="C74" s="316" t="s">
        <v>137</v>
      </c>
      <c r="D74" s="316" t="s">
        <v>138</v>
      </c>
      <c r="E74" s="316"/>
      <c r="F74" s="317"/>
      <c r="G74" s="318"/>
      <c r="H74" s="318">
        <f>SUM(H75:H76)</f>
        <v>0</v>
      </c>
      <c r="I74" s="27"/>
    </row>
    <row r="75" spans="1:9" s="6" customFormat="1" ht="13.5" customHeight="1">
      <c r="A75" s="278">
        <v>51</v>
      </c>
      <c r="B75" s="279">
        <v>23</v>
      </c>
      <c r="C75" s="280" t="s">
        <v>139</v>
      </c>
      <c r="D75" s="280" t="s">
        <v>140</v>
      </c>
      <c r="E75" s="280" t="s">
        <v>74</v>
      </c>
      <c r="F75" s="281">
        <v>7</v>
      </c>
      <c r="G75" s="307"/>
      <c r="H75" s="307">
        <f>F75*G75</f>
        <v>0</v>
      </c>
      <c r="I75" s="29">
        <v>21</v>
      </c>
    </row>
    <row r="76" spans="1:9" s="6" customFormat="1" ht="13.5" customHeight="1" thickBot="1">
      <c r="A76" s="299">
        <v>52</v>
      </c>
      <c r="B76" s="300">
        <v>23</v>
      </c>
      <c r="C76" s="301" t="s">
        <v>141</v>
      </c>
      <c r="D76" s="301" t="s">
        <v>142</v>
      </c>
      <c r="E76" s="301" t="s">
        <v>35</v>
      </c>
      <c r="F76" s="302">
        <v>314.75</v>
      </c>
      <c r="G76" s="305"/>
      <c r="H76" s="305">
        <f>F76*G76</f>
        <v>0</v>
      </c>
      <c r="I76" s="31">
        <v>21</v>
      </c>
    </row>
    <row r="77" spans="1:9" s="6" customFormat="1" ht="21" customHeight="1">
      <c r="A77" s="342"/>
      <c r="B77" s="342"/>
      <c r="C77" s="343"/>
      <c r="D77" s="343" t="s">
        <v>143</v>
      </c>
      <c r="E77" s="343"/>
      <c r="F77" s="344"/>
      <c r="G77" s="345"/>
      <c r="H77" s="345">
        <f>H12+H73</f>
        <v>0</v>
      </c>
      <c r="I77" s="27"/>
    </row>
    <row r="78" spans="1:9" ht="12" customHeight="1">
      <c r="A78" s="346"/>
      <c r="B78" s="346"/>
      <c r="C78" s="347"/>
      <c r="D78" s="347"/>
      <c r="E78" s="347"/>
      <c r="F78" s="348"/>
      <c r="G78" s="349"/>
      <c r="H78" s="349"/>
      <c r="I78" s="28"/>
    </row>
    <row r="79" spans="1:9" ht="12" customHeight="1">
      <c r="A79" s="346"/>
      <c r="B79" s="346"/>
      <c r="C79" s="347"/>
      <c r="D79" s="347"/>
      <c r="E79" s="347"/>
      <c r="F79" s="348"/>
      <c r="G79" s="349"/>
      <c r="H79" s="349"/>
      <c r="I79" s="28"/>
    </row>
    <row r="80" spans="1:9" ht="12" customHeight="1">
      <c r="A80" s="346"/>
      <c r="B80" s="346"/>
      <c r="C80" s="347"/>
      <c r="D80" s="347"/>
      <c r="E80" s="347"/>
      <c r="F80" s="348"/>
      <c r="G80" s="349"/>
      <c r="H80" s="349"/>
      <c r="I80" s="28"/>
    </row>
    <row r="81" ht="12" customHeight="1">
      <c r="I81" s="28"/>
    </row>
    <row r="82" ht="12" customHeight="1">
      <c r="I82" s="28"/>
    </row>
    <row r="83" ht="12" customHeight="1">
      <c r="I83" s="28"/>
    </row>
    <row r="84" ht="12" customHeight="1">
      <c r="I84" s="28"/>
    </row>
    <row r="85" ht="12" customHeight="1">
      <c r="I85" s="28"/>
    </row>
    <row r="86" ht="12" customHeight="1">
      <c r="I86" s="28"/>
    </row>
    <row r="87" ht="12" customHeight="1">
      <c r="I87" s="28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8"/>
    </row>
    <row r="102" ht="12" customHeight="1">
      <c r="I102" s="28"/>
    </row>
    <row r="103" ht="12" customHeight="1">
      <c r="I103" s="28"/>
    </row>
    <row r="104" ht="12" customHeight="1">
      <c r="I104" s="26"/>
    </row>
    <row r="105" ht="12" customHeight="1">
      <c r="I105" s="26"/>
    </row>
    <row r="106" ht="12" customHeight="1">
      <c r="I106" s="26"/>
    </row>
    <row r="107" ht="12" customHeight="1">
      <c r="I107" s="26"/>
    </row>
    <row r="108" ht="12" customHeight="1">
      <c r="I108" s="26"/>
    </row>
    <row r="109" ht="12" customHeight="1">
      <c r="I109" s="26"/>
    </row>
    <row r="110" ht="12" customHeight="1">
      <c r="I110" s="26"/>
    </row>
    <row r="111" ht="12" customHeight="1">
      <c r="I111" s="26"/>
    </row>
    <row r="112" ht="12" customHeight="1">
      <c r="I112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r.3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6"/>
  <sheetViews>
    <sheetView showGridLines="0" view="pageBreakPreview" zoomScaleSheetLayoutView="100" zoomScalePageLayoutView="0" workbookViewId="0" topLeftCell="A40">
      <selection activeCell="H13" sqref="H13"/>
    </sheetView>
  </sheetViews>
  <sheetFormatPr defaultColWidth="10.5" defaultRowHeight="10.5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8">
      <c r="A1" s="7" t="s">
        <v>604</v>
      </c>
      <c r="B1" s="7"/>
      <c r="C1" s="8"/>
      <c r="D1" s="8"/>
      <c r="E1" s="8"/>
      <c r="F1" s="8"/>
      <c r="G1" s="8"/>
      <c r="H1" s="8"/>
      <c r="I1" s="8"/>
    </row>
    <row r="2" spans="1:9" s="6" customFormat="1" ht="11.25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1.25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1.25">
      <c r="A4" s="9" t="s">
        <v>364</v>
      </c>
      <c r="B4" s="9"/>
      <c r="C4" s="8"/>
      <c r="D4" s="9" t="s">
        <v>351</v>
      </c>
      <c r="E4" s="8"/>
      <c r="F4" s="10"/>
      <c r="G4" s="8"/>
      <c r="H4" s="8"/>
      <c r="I4" s="8"/>
    </row>
    <row r="5" spans="1:9" s="6" customFormat="1" ht="11.25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1.25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11.25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3.25" thickBot="1">
      <c r="A9" s="11" t="s">
        <v>3</v>
      </c>
      <c r="B9" s="11" t="s">
        <v>605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609</v>
      </c>
    </row>
    <row r="10" spans="1:9" s="6" customFormat="1" ht="12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10.5">
      <c r="A11" s="12"/>
      <c r="B11" s="12"/>
      <c r="C11" s="12"/>
      <c r="D11" s="12"/>
      <c r="E11" s="12"/>
      <c r="F11" s="12"/>
      <c r="G11" s="12"/>
      <c r="H11" s="12"/>
    </row>
    <row r="12" spans="1:8" s="6" customFormat="1" ht="11.25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H13+H29+H32+H39+H53+H58</f>
        <v>0</v>
      </c>
    </row>
    <row r="13" spans="1:8" s="6" customFormat="1" ht="12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SUM(H14:H28)</f>
        <v>0</v>
      </c>
    </row>
    <row r="14" spans="1:9" s="6" customFormat="1" ht="11.25">
      <c r="A14" s="17">
        <v>1</v>
      </c>
      <c r="B14" s="267">
        <v>24</v>
      </c>
      <c r="C14" s="18" t="s">
        <v>18</v>
      </c>
      <c r="D14" s="18" t="s">
        <v>19</v>
      </c>
      <c r="E14" s="18" t="s">
        <v>20</v>
      </c>
      <c r="F14" s="19">
        <v>24.75</v>
      </c>
      <c r="G14" s="20"/>
      <c r="H14" s="20">
        <f aca="true" t="shared" si="0" ref="H14:H19">F14*G14</f>
        <v>0</v>
      </c>
      <c r="I14" s="29">
        <v>21</v>
      </c>
    </row>
    <row r="15" spans="1:9" s="6" customFormat="1" ht="22.5">
      <c r="A15" s="21">
        <v>2</v>
      </c>
      <c r="B15" s="268">
        <v>24</v>
      </c>
      <c r="C15" s="22" t="s">
        <v>21</v>
      </c>
      <c r="D15" s="22" t="s">
        <v>22</v>
      </c>
      <c r="E15" s="22" t="s">
        <v>20</v>
      </c>
      <c r="F15" s="23">
        <v>24.75</v>
      </c>
      <c r="G15" s="24"/>
      <c r="H15" s="24">
        <f t="shared" si="0"/>
        <v>0</v>
      </c>
      <c r="I15" s="30">
        <v>21</v>
      </c>
    </row>
    <row r="16" spans="1:9" s="6" customFormat="1" ht="11.25">
      <c r="A16" s="273">
        <v>3</v>
      </c>
      <c r="B16" s="274">
        <v>24</v>
      </c>
      <c r="C16" s="271" t="s">
        <v>23</v>
      </c>
      <c r="D16" s="271" t="s">
        <v>24</v>
      </c>
      <c r="E16" s="271" t="s">
        <v>20</v>
      </c>
      <c r="F16" s="275">
        <v>24.75</v>
      </c>
      <c r="G16" s="272"/>
      <c r="H16" s="272">
        <f t="shared" si="0"/>
        <v>0</v>
      </c>
      <c r="I16" s="287">
        <v>21</v>
      </c>
    </row>
    <row r="17" spans="1:9" s="6" customFormat="1" ht="11.25">
      <c r="A17" s="273">
        <v>4</v>
      </c>
      <c r="B17" s="274">
        <v>24</v>
      </c>
      <c r="C17" s="271"/>
      <c r="D17" s="271" t="s">
        <v>613</v>
      </c>
      <c r="E17" s="271"/>
      <c r="F17" s="275"/>
      <c r="G17" s="272"/>
      <c r="H17" s="272">
        <f t="shared" si="0"/>
        <v>0</v>
      </c>
      <c r="I17" s="287">
        <v>21</v>
      </c>
    </row>
    <row r="18" spans="1:9" s="6" customFormat="1" ht="11.25">
      <c r="A18" s="273">
        <v>5</v>
      </c>
      <c r="B18" s="274">
        <v>24</v>
      </c>
      <c r="C18" s="271" t="s">
        <v>148</v>
      </c>
      <c r="D18" s="271" t="s">
        <v>184</v>
      </c>
      <c r="E18" s="271" t="s">
        <v>40</v>
      </c>
      <c r="F18" s="275">
        <v>1.8</v>
      </c>
      <c r="G18" s="272"/>
      <c r="H18" s="272">
        <f t="shared" si="0"/>
        <v>0</v>
      </c>
      <c r="I18" s="287">
        <v>21</v>
      </c>
    </row>
    <row r="19" spans="1:9" s="6" customFormat="1" ht="22.5">
      <c r="A19" s="282">
        <v>6</v>
      </c>
      <c r="B19" s="283">
        <v>24</v>
      </c>
      <c r="C19" s="284" t="s">
        <v>352</v>
      </c>
      <c r="D19" s="284" t="s">
        <v>353</v>
      </c>
      <c r="E19" s="284" t="s">
        <v>35</v>
      </c>
      <c r="F19" s="285">
        <v>18</v>
      </c>
      <c r="G19" s="286"/>
      <c r="H19" s="286">
        <f t="shared" si="0"/>
        <v>0</v>
      </c>
      <c r="I19" s="287">
        <v>21</v>
      </c>
    </row>
    <row r="20" spans="1:9" s="6" customFormat="1" ht="22.5">
      <c r="A20" s="282">
        <v>7</v>
      </c>
      <c r="B20" s="283">
        <v>24</v>
      </c>
      <c r="C20" s="284" t="s">
        <v>354</v>
      </c>
      <c r="D20" s="284" t="s">
        <v>355</v>
      </c>
      <c r="E20" s="284" t="s">
        <v>35</v>
      </c>
      <c r="F20" s="285">
        <v>18.27</v>
      </c>
      <c r="G20" s="286"/>
      <c r="H20" s="286">
        <f aca="true" t="shared" si="1" ref="H20:H26">F20*G20</f>
        <v>0</v>
      </c>
      <c r="I20" s="287">
        <v>21</v>
      </c>
    </row>
    <row r="21" spans="1:9" s="6" customFormat="1" ht="11.25">
      <c r="A21" s="282">
        <v>8</v>
      </c>
      <c r="B21" s="283">
        <v>24</v>
      </c>
      <c r="C21" s="284" t="s">
        <v>356</v>
      </c>
      <c r="D21" s="284" t="s">
        <v>357</v>
      </c>
      <c r="E21" s="284" t="s">
        <v>40</v>
      </c>
      <c r="F21" s="285">
        <v>5.624</v>
      </c>
      <c r="G21" s="286"/>
      <c r="H21" s="286">
        <f t="shared" si="1"/>
        <v>0</v>
      </c>
      <c r="I21" s="287">
        <v>21</v>
      </c>
    </row>
    <row r="22" spans="1:9" s="6" customFormat="1" ht="22.5">
      <c r="A22" s="282">
        <v>9</v>
      </c>
      <c r="B22" s="283">
        <v>24</v>
      </c>
      <c r="C22" s="284" t="s">
        <v>358</v>
      </c>
      <c r="D22" s="284" t="s">
        <v>359</v>
      </c>
      <c r="E22" s="284" t="s">
        <v>360</v>
      </c>
      <c r="F22" s="285">
        <v>1</v>
      </c>
      <c r="G22" s="286"/>
      <c r="H22" s="286">
        <f t="shared" si="1"/>
        <v>0</v>
      </c>
      <c r="I22" s="287">
        <v>21</v>
      </c>
    </row>
    <row r="23" spans="1:9" s="6" customFormat="1" ht="33.75">
      <c r="A23" s="273">
        <v>10</v>
      </c>
      <c r="B23" s="274">
        <v>24</v>
      </c>
      <c r="C23" s="271" t="s">
        <v>150</v>
      </c>
      <c r="D23" s="271" t="s">
        <v>151</v>
      </c>
      <c r="E23" s="271" t="s">
        <v>40</v>
      </c>
      <c r="F23" s="275">
        <v>103.66</v>
      </c>
      <c r="G23" s="272"/>
      <c r="H23" s="272">
        <f t="shared" si="1"/>
        <v>0</v>
      </c>
      <c r="I23" s="287">
        <v>21</v>
      </c>
    </row>
    <row r="24" spans="1:9" s="6" customFormat="1" ht="22.5">
      <c r="A24" s="273">
        <v>11</v>
      </c>
      <c r="B24" s="274">
        <v>24</v>
      </c>
      <c r="C24" s="271" t="s">
        <v>55</v>
      </c>
      <c r="D24" s="271" t="s">
        <v>56</v>
      </c>
      <c r="E24" s="271" t="s">
        <v>40</v>
      </c>
      <c r="F24" s="275">
        <v>1.8</v>
      </c>
      <c r="G24" s="272"/>
      <c r="H24" s="272">
        <f t="shared" si="1"/>
        <v>0</v>
      </c>
      <c r="I24" s="287">
        <v>21</v>
      </c>
    </row>
    <row r="25" spans="1:9" s="6" customFormat="1" ht="22.5">
      <c r="A25" s="273">
        <v>12</v>
      </c>
      <c r="B25" s="274">
        <v>24</v>
      </c>
      <c r="C25" s="271" t="s">
        <v>152</v>
      </c>
      <c r="D25" s="271" t="s">
        <v>153</v>
      </c>
      <c r="E25" s="271" t="s">
        <v>20</v>
      </c>
      <c r="F25" s="275">
        <v>9</v>
      </c>
      <c r="G25" s="272"/>
      <c r="H25" s="272">
        <f t="shared" si="1"/>
        <v>0</v>
      </c>
      <c r="I25" s="287">
        <v>21</v>
      </c>
    </row>
    <row r="26" spans="1:9" s="6" customFormat="1" ht="11.25">
      <c r="A26" s="273">
        <v>13</v>
      </c>
      <c r="B26" s="274">
        <v>24</v>
      </c>
      <c r="C26" s="271" t="s">
        <v>154</v>
      </c>
      <c r="D26" s="271" t="s">
        <v>155</v>
      </c>
      <c r="E26" s="271" t="s">
        <v>20</v>
      </c>
      <c r="F26" s="275">
        <v>9</v>
      </c>
      <c r="G26" s="272"/>
      <c r="H26" s="272">
        <f t="shared" si="1"/>
        <v>0</v>
      </c>
      <c r="I26" s="287">
        <v>21</v>
      </c>
    </row>
    <row r="27" spans="1:9" s="6" customFormat="1" ht="11.25">
      <c r="A27" s="282">
        <v>14</v>
      </c>
      <c r="B27" s="283">
        <v>24</v>
      </c>
      <c r="C27" s="284" t="s">
        <v>156</v>
      </c>
      <c r="D27" s="284" t="s">
        <v>157</v>
      </c>
      <c r="E27" s="284" t="s">
        <v>158</v>
      </c>
      <c r="F27" s="285">
        <v>0.36</v>
      </c>
      <c r="G27" s="286"/>
      <c r="H27" s="286">
        <f>F27*G27</f>
        <v>0</v>
      </c>
      <c r="I27" s="287">
        <v>21</v>
      </c>
    </row>
    <row r="28" spans="1:9" s="6" customFormat="1" ht="23.25" thickBot="1">
      <c r="A28" s="299">
        <v>15</v>
      </c>
      <c r="B28" s="300">
        <v>24</v>
      </c>
      <c r="C28" s="301" t="s">
        <v>68</v>
      </c>
      <c r="D28" s="301" t="s">
        <v>202</v>
      </c>
      <c r="E28" s="301" t="s">
        <v>63</v>
      </c>
      <c r="F28" s="302">
        <v>38.041</v>
      </c>
      <c r="G28" s="305"/>
      <c r="H28" s="305">
        <f>F28*G28</f>
        <v>0</v>
      </c>
      <c r="I28" s="306">
        <v>21</v>
      </c>
    </row>
    <row r="29" spans="1:9" s="6" customFormat="1" ht="21" customHeight="1" thickBot="1">
      <c r="A29" s="315"/>
      <c r="B29" s="315"/>
      <c r="C29" s="316" t="s">
        <v>12</v>
      </c>
      <c r="D29" s="316" t="s">
        <v>81</v>
      </c>
      <c r="E29" s="316"/>
      <c r="F29" s="317"/>
      <c r="G29" s="318"/>
      <c r="H29" s="318">
        <f>SUM(H30:H31)</f>
        <v>0</v>
      </c>
      <c r="I29" s="319"/>
    </row>
    <row r="30" spans="1:9" s="6" customFormat="1" ht="21" customHeight="1">
      <c r="A30" s="320" t="s">
        <v>674</v>
      </c>
      <c r="B30" s="383">
        <v>24</v>
      </c>
      <c r="C30" s="280" t="s">
        <v>203</v>
      </c>
      <c r="D30" s="280" t="s">
        <v>283</v>
      </c>
      <c r="E30" s="280" t="s">
        <v>40</v>
      </c>
      <c r="F30" s="413">
        <v>1.985</v>
      </c>
      <c r="G30" s="375"/>
      <c r="H30" s="307">
        <f>F30*G30</f>
        <v>0</v>
      </c>
      <c r="I30" s="29">
        <v>21</v>
      </c>
    </row>
    <row r="31" spans="1:9" s="6" customFormat="1" ht="13.5" customHeight="1" thickBot="1">
      <c r="A31" s="414" t="s">
        <v>675</v>
      </c>
      <c r="B31" s="373">
        <v>24</v>
      </c>
      <c r="C31" s="301" t="s">
        <v>689</v>
      </c>
      <c r="D31" s="301" t="s">
        <v>206</v>
      </c>
      <c r="E31" s="301" t="s">
        <v>40</v>
      </c>
      <c r="F31" s="302">
        <v>0.768</v>
      </c>
      <c r="G31" s="305"/>
      <c r="H31" s="305">
        <f>F31*G31</f>
        <v>0</v>
      </c>
      <c r="I31" s="306">
        <v>21</v>
      </c>
    </row>
    <row r="32" spans="1:9" s="6" customFormat="1" ht="12" thickBot="1">
      <c r="A32" s="315"/>
      <c r="B32" s="315"/>
      <c r="C32" s="316" t="s">
        <v>13</v>
      </c>
      <c r="D32" s="316" t="s">
        <v>85</v>
      </c>
      <c r="E32" s="316"/>
      <c r="F32" s="317"/>
      <c r="G32" s="318"/>
      <c r="H32" s="318">
        <f>SUM(H33:H38)</f>
        <v>0</v>
      </c>
      <c r="I32" s="319"/>
    </row>
    <row r="33" spans="1:9" s="6" customFormat="1" ht="11.25">
      <c r="A33" s="278">
        <v>16</v>
      </c>
      <c r="B33" s="279">
        <v>24</v>
      </c>
      <c r="C33" s="280" t="s">
        <v>159</v>
      </c>
      <c r="D33" s="280" t="s">
        <v>160</v>
      </c>
      <c r="E33" s="280" t="s">
        <v>20</v>
      </c>
      <c r="F33" s="281">
        <v>24.75</v>
      </c>
      <c r="G33" s="307"/>
      <c r="H33" s="307">
        <f aca="true" t="shared" si="2" ref="H33:H38">F33*G33</f>
        <v>0</v>
      </c>
      <c r="I33" s="308">
        <v>21</v>
      </c>
    </row>
    <row r="34" spans="1:9" s="6" customFormat="1" ht="22.5">
      <c r="A34" s="273">
        <v>17</v>
      </c>
      <c r="B34" s="274">
        <v>24</v>
      </c>
      <c r="C34" s="271" t="s">
        <v>86</v>
      </c>
      <c r="D34" s="271" t="s">
        <v>87</v>
      </c>
      <c r="E34" s="271" t="s">
        <v>20</v>
      </c>
      <c r="F34" s="275">
        <v>24.75</v>
      </c>
      <c r="G34" s="272"/>
      <c r="H34" s="272">
        <f t="shared" si="2"/>
        <v>0</v>
      </c>
      <c r="I34" s="287">
        <v>21</v>
      </c>
    </row>
    <row r="35" spans="1:9" s="6" customFormat="1" ht="22.5">
      <c r="A35" s="273">
        <v>18</v>
      </c>
      <c r="B35" s="274">
        <v>24</v>
      </c>
      <c r="C35" s="271" t="s">
        <v>88</v>
      </c>
      <c r="D35" s="271" t="s">
        <v>89</v>
      </c>
      <c r="E35" s="271" t="s">
        <v>20</v>
      </c>
      <c r="F35" s="275">
        <v>24.75</v>
      </c>
      <c r="G35" s="272"/>
      <c r="H35" s="272">
        <f t="shared" si="2"/>
        <v>0</v>
      </c>
      <c r="I35" s="287">
        <v>21</v>
      </c>
    </row>
    <row r="36" spans="1:9" s="6" customFormat="1" ht="22.5">
      <c r="A36" s="295">
        <v>19</v>
      </c>
      <c r="B36" s="296">
        <v>24</v>
      </c>
      <c r="C36" s="297" t="s">
        <v>161</v>
      </c>
      <c r="D36" s="297" t="s">
        <v>162</v>
      </c>
      <c r="E36" s="297" t="s">
        <v>20</v>
      </c>
      <c r="F36" s="298">
        <v>24.75</v>
      </c>
      <c r="G36" s="328"/>
      <c r="H36" s="328">
        <f t="shared" si="2"/>
        <v>0</v>
      </c>
      <c r="I36" s="329">
        <v>21</v>
      </c>
    </row>
    <row r="37" spans="1:9" s="6" customFormat="1" ht="13.5" customHeight="1">
      <c r="A37" s="394" t="s">
        <v>659</v>
      </c>
      <c r="B37" s="274">
        <v>24</v>
      </c>
      <c r="C37" s="271">
        <v>573211111</v>
      </c>
      <c r="D37" s="271" t="s">
        <v>616</v>
      </c>
      <c r="E37" s="271" t="s">
        <v>20</v>
      </c>
      <c r="F37" s="294">
        <v>49.5</v>
      </c>
      <c r="G37" s="272"/>
      <c r="H37" s="272">
        <f t="shared" si="2"/>
        <v>0</v>
      </c>
      <c r="I37" s="287">
        <v>21</v>
      </c>
    </row>
    <row r="38" spans="1:9" s="6" customFormat="1" ht="13.5" customHeight="1" thickBot="1">
      <c r="A38" s="357" t="s">
        <v>660</v>
      </c>
      <c r="B38" s="334">
        <v>24</v>
      </c>
      <c r="C38" s="335">
        <v>573191111</v>
      </c>
      <c r="D38" s="335" t="s">
        <v>618</v>
      </c>
      <c r="E38" s="335" t="s">
        <v>20</v>
      </c>
      <c r="F38" s="388">
        <v>24.75</v>
      </c>
      <c r="G38" s="292"/>
      <c r="H38" s="305">
        <f t="shared" si="2"/>
        <v>0</v>
      </c>
      <c r="I38" s="293">
        <v>21</v>
      </c>
    </row>
    <row r="39" spans="1:9" s="6" customFormat="1" ht="12" thickBot="1">
      <c r="A39" s="315"/>
      <c r="B39" s="315"/>
      <c r="C39" s="316" t="s">
        <v>14</v>
      </c>
      <c r="D39" s="316" t="s">
        <v>96</v>
      </c>
      <c r="E39" s="316"/>
      <c r="F39" s="317"/>
      <c r="G39" s="318"/>
      <c r="H39" s="318">
        <f>SUM(H40:H52)</f>
        <v>0</v>
      </c>
      <c r="I39" s="319"/>
    </row>
    <row r="40" spans="1:9" s="6" customFormat="1" ht="22.5">
      <c r="A40" s="278">
        <v>20</v>
      </c>
      <c r="B40" s="279">
        <v>24</v>
      </c>
      <c r="C40" s="280">
        <v>831372121</v>
      </c>
      <c r="D40" s="280" t="s">
        <v>98</v>
      </c>
      <c r="E40" s="280" t="s">
        <v>35</v>
      </c>
      <c r="F40" s="281">
        <v>19.7</v>
      </c>
      <c r="G40" s="307"/>
      <c r="H40" s="307">
        <f>F40*G40</f>
        <v>0</v>
      </c>
      <c r="I40" s="308">
        <v>21</v>
      </c>
    </row>
    <row r="41" spans="1:9" s="6" customFormat="1" ht="22.5">
      <c r="A41" s="282">
        <v>21</v>
      </c>
      <c r="B41" s="283">
        <v>24</v>
      </c>
      <c r="C41" s="284">
        <v>597107110</v>
      </c>
      <c r="D41" s="284" t="s">
        <v>100</v>
      </c>
      <c r="E41" s="284" t="s">
        <v>35</v>
      </c>
      <c r="F41" s="285">
        <v>19.995</v>
      </c>
      <c r="G41" s="286"/>
      <c r="H41" s="286">
        <f>F41*G41</f>
        <v>0</v>
      </c>
      <c r="I41" s="287">
        <v>21</v>
      </c>
    </row>
    <row r="42" spans="1:9" s="6" customFormat="1" ht="33.75">
      <c r="A42" s="273">
        <v>22</v>
      </c>
      <c r="B42" s="274">
        <v>24</v>
      </c>
      <c r="C42" s="271" t="s">
        <v>163</v>
      </c>
      <c r="D42" s="271" t="s">
        <v>632</v>
      </c>
      <c r="E42" s="271" t="s">
        <v>35</v>
      </c>
      <c r="F42" s="275">
        <v>36</v>
      </c>
      <c r="G42" s="272"/>
      <c r="H42" s="272">
        <f aca="true" t="shared" si="3" ref="H42:H51">F42*G42</f>
        <v>0</v>
      </c>
      <c r="I42" s="287">
        <v>21</v>
      </c>
    </row>
    <row r="43" spans="1:9" s="6" customFormat="1" ht="22.5">
      <c r="A43" s="273">
        <v>23</v>
      </c>
      <c r="B43" s="274">
        <v>24</v>
      </c>
      <c r="C43" s="271" t="s">
        <v>101</v>
      </c>
      <c r="D43" s="271" t="s">
        <v>102</v>
      </c>
      <c r="E43" s="271" t="s">
        <v>80</v>
      </c>
      <c r="F43" s="275">
        <v>1</v>
      </c>
      <c r="G43" s="272"/>
      <c r="H43" s="272">
        <f t="shared" si="3"/>
        <v>0</v>
      </c>
      <c r="I43" s="287">
        <v>21</v>
      </c>
    </row>
    <row r="44" spans="1:9" s="6" customFormat="1" ht="22.5">
      <c r="A44" s="282">
        <v>24</v>
      </c>
      <c r="B44" s="283">
        <v>24</v>
      </c>
      <c r="C44" s="284" t="s">
        <v>103</v>
      </c>
      <c r="D44" s="284" t="s">
        <v>104</v>
      </c>
      <c r="E44" s="284" t="s">
        <v>80</v>
      </c>
      <c r="F44" s="285">
        <v>1</v>
      </c>
      <c r="G44" s="286"/>
      <c r="H44" s="286">
        <f>F44*G44</f>
        <v>0</v>
      </c>
      <c r="I44" s="287">
        <v>21</v>
      </c>
    </row>
    <row r="45" spans="1:9" s="6" customFormat="1" ht="22.5">
      <c r="A45" s="273">
        <v>25</v>
      </c>
      <c r="B45" s="274">
        <v>24</v>
      </c>
      <c r="C45" s="271" t="s">
        <v>109</v>
      </c>
      <c r="D45" s="271" t="s">
        <v>110</v>
      </c>
      <c r="E45" s="271" t="s">
        <v>80</v>
      </c>
      <c r="F45" s="275">
        <v>3</v>
      </c>
      <c r="G45" s="272"/>
      <c r="H45" s="272">
        <f t="shared" si="3"/>
        <v>0</v>
      </c>
      <c r="I45" s="287">
        <v>21</v>
      </c>
    </row>
    <row r="46" spans="1:9" s="6" customFormat="1" ht="22.5">
      <c r="A46" s="273">
        <v>26</v>
      </c>
      <c r="B46" s="274">
        <v>24</v>
      </c>
      <c r="C46" s="271" t="s">
        <v>169</v>
      </c>
      <c r="D46" s="271" t="s">
        <v>170</v>
      </c>
      <c r="E46" s="271" t="s">
        <v>80</v>
      </c>
      <c r="F46" s="275">
        <v>2</v>
      </c>
      <c r="G46" s="272"/>
      <c r="H46" s="272">
        <f t="shared" si="3"/>
        <v>0</v>
      </c>
      <c r="I46" s="287">
        <v>21</v>
      </c>
    </row>
    <row r="47" spans="1:9" s="6" customFormat="1" ht="11.25">
      <c r="A47" s="282">
        <v>27</v>
      </c>
      <c r="B47" s="283">
        <v>24</v>
      </c>
      <c r="C47" s="284" t="s">
        <v>171</v>
      </c>
      <c r="D47" s="284" t="s">
        <v>288</v>
      </c>
      <c r="E47" s="284" t="s">
        <v>80</v>
      </c>
      <c r="F47" s="285">
        <v>1</v>
      </c>
      <c r="G47" s="286"/>
      <c r="H47" s="286">
        <f>F47*G47</f>
        <v>0</v>
      </c>
      <c r="I47" s="287">
        <v>21</v>
      </c>
    </row>
    <row r="48" spans="1:9" s="6" customFormat="1" ht="33.75">
      <c r="A48" s="273">
        <v>28</v>
      </c>
      <c r="B48" s="274">
        <v>24</v>
      </c>
      <c r="C48" s="271" t="s">
        <v>117</v>
      </c>
      <c r="D48" s="271" t="s">
        <v>118</v>
      </c>
      <c r="E48" s="271" t="s">
        <v>116</v>
      </c>
      <c r="F48" s="275">
        <v>1</v>
      </c>
      <c r="G48" s="272"/>
      <c r="H48" s="272">
        <f t="shared" si="3"/>
        <v>0</v>
      </c>
      <c r="I48" s="287">
        <v>21</v>
      </c>
    </row>
    <row r="49" spans="1:9" s="6" customFormat="1" ht="33.75">
      <c r="A49" s="273">
        <v>29</v>
      </c>
      <c r="B49" s="274">
        <v>24</v>
      </c>
      <c r="C49" s="271" t="s">
        <v>276</v>
      </c>
      <c r="D49" s="271" t="s">
        <v>277</v>
      </c>
      <c r="E49" s="271" t="s">
        <v>254</v>
      </c>
      <c r="F49" s="275">
        <v>1</v>
      </c>
      <c r="G49" s="272"/>
      <c r="H49" s="272">
        <f t="shared" si="3"/>
        <v>0</v>
      </c>
      <c r="I49" s="287">
        <v>21</v>
      </c>
    </row>
    <row r="50" spans="1:9" s="6" customFormat="1" ht="33.75">
      <c r="A50" s="273">
        <v>30</v>
      </c>
      <c r="B50" s="274">
        <v>24</v>
      </c>
      <c r="C50" s="271" t="s">
        <v>255</v>
      </c>
      <c r="D50" s="271" t="s">
        <v>256</v>
      </c>
      <c r="E50" s="271" t="s">
        <v>254</v>
      </c>
      <c r="F50" s="275">
        <v>1</v>
      </c>
      <c r="G50" s="272"/>
      <c r="H50" s="272">
        <f t="shared" si="3"/>
        <v>0</v>
      </c>
      <c r="I50" s="287">
        <v>21</v>
      </c>
    </row>
    <row r="51" spans="1:9" s="6" customFormat="1" ht="22.5">
      <c r="A51" s="273">
        <v>31</v>
      </c>
      <c r="B51" s="274">
        <v>24</v>
      </c>
      <c r="C51" s="271" t="s">
        <v>176</v>
      </c>
      <c r="D51" s="271" t="s">
        <v>177</v>
      </c>
      <c r="E51" s="271" t="s">
        <v>116</v>
      </c>
      <c r="F51" s="275">
        <v>3</v>
      </c>
      <c r="G51" s="272"/>
      <c r="H51" s="272">
        <f t="shared" si="3"/>
        <v>0</v>
      </c>
      <c r="I51" s="287">
        <v>21</v>
      </c>
    </row>
    <row r="52" spans="1:9" s="6" customFormat="1" ht="12" thickBot="1">
      <c r="A52" s="299">
        <v>32</v>
      </c>
      <c r="B52" s="300">
        <v>24</v>
      </c>
      <c r="C52" s="301" t="s">
        <v>121</v>
      </c>
      <c r="D52" s="301" t="s">
        <v>122</v>
      </c>
      <c r="E52" s="301" t="s">
        <v>35</v>
      </c>
      <c r="F52" s="302">
        <v>55.7</v>
      </c>
      <c r="G52" s="305"/>
      <c r="H52" s="305">
        <f>F52*G52</f>
        <v>0</v>
      </c>
      <c r="I52" s="306">
        <v>21</v>
      </c>
    </row>
    <row r="53" spans="1:9" s="6" customFormat="1" ht="12" thickBot="1">
      <c r="A53" s="315"/>
      <c r="B53" s="315"/>
      <c r="C53" s="316" t="s">
        <v>123</v>
      </c>
      <c r="D53" s="316" t="s">
        <v>124</v>
      </c>
      <c r="E53" s="316"/>
      <c r="F53" s="317"/>
      <c r="G53" s="318"/>
      <c r="H53" s="318">
        <f>SUM(H54:H57)</f>
        <v>0</v>
      </c>
      <c r="I53" s="319"/>
    </row>
    <row r="54" spans="1:9" s="6" customFormat="1" ht="11.25">
      <c r="A54" s="278">
        <v>33</v>
      </c>
      <c r="B54" s="279">
        <v>24</v>
      </c>
      <c r="C54" s="280" t="s">
        <v>125</v>
      </c>
      <c r="D54" s="280" t="s">
        <v>126</v>
      </c>
      <c r="E54" s="280" t="s">
        <v>35</v>
      </c>
      <c r="F54" s="281">
        <v>30.4</v>
      </c>
      <c r="G54" s="307"/>
      <c r="H54" s="307">
        <f>F54*G54</f>
        <v>0</v>
      </c>
      <c r="I54" s="308">
        <v>21</v>
      </c>
    </row>
    <row r="55" spans="1:9" s="6" customFormat="1" ht="11.25">
      <c r="A55" s="273">
        <v>34</v>
      </c>
      <c r="B55" s="274">
        <v>24</v>
      </c>
      <c r="C55" s="271" t="s">
        <v>127</v>
      </c>
      <c r="D55" s="271" t="s">
        <v>231</v>
      </c>
      <c r="E55" s="271" t="s">
        <v>63</v>
      </c>
      <c r="F55" s="275">
        <v>38.041</v>
      </c>
      <c r="G55" s="272"/>
      <c r="H55" s="272">
        <f>F55*G55</f>
        <v>0</v>
      </c>
      <c r="I55" s="287">
        <v>21</v>
      </c>
    </row>
    <row r="56" spans="1:9" s="6" customFormat="1" ht="11.25">
      <c r="A56" s="273">
        <v>35</v>
      </c>
      <c r="B56" s="274">
        <v>24</v>
      </c>
      <c r="C56" s="271" t="s">
        <v>129</v>
      </c>
      <c r="D56" s="271" t="s">
        <v>232</v>
      </c>
      <c r="E56" s="271" t="s">
        <v>63</v>
      </c>
      <c r="F56" s="275">
        <v>342.369</v>
      </c>
      <c r="G56" s="272"/>
      <c r="H56" s="272">
        <f>F56*G56</f>
        <v>0</v>
      </c>
      <c r="I56" s="287">
        <v>21</v>
      </c>
    </row>
    <row r="57" spans="1:9" s="6" customFormat="1" ht="23.25" thickBot="1">
      <c r="A57" s="299">
        <v>36</v>
      </c>
      <c r="B57" s="300">
        <v>24</v>
      </c>
      <c r="C57" s="301" t="s">
        <v>233</v>
      </c>
      <c r="D57" s="301" t="s">
        <v>234</v>
      </c>
      <c r="E57" s="301" t="s">
        <v>63</v>
      </c>
      <c r="F57" s="302">
        <v>38.041</v>
      </c>
      <c r="G57" s="305"/>
      <c r="H57" s="305">
        <f>F57*G57</f>
        <v>0</v>
      </c>
      <c r="I57" s="306">
        <v>21</v>
      </c>
    </row>
    <row r="58" spans="1:9" s="6" customFormat="1" ht="12" thickBot="1">
      <c r="A58" s="315"/>
      <c r="B58" s="315"/>
      <c r="C58" s="316" t="s">
        <v>131</v>
      </c>
      <c r="D58" s="316" t="s">
        <v>132</v>
      </c>
      <c r="E58" s="316"/>
      <c r="F58" s="317"/>
      <c r="G58" s="318"/>
      <c r="H58" s="318">
        <f>SUM(H59)</f>
        <v>0</v>
      </c>
      <c r="I58" s="319"/>
    </row>
    <row r="59" spans="1:9" s="6" customFormat="1" ht="12" thickBot="1">
      <c r="A59" s="336">
        <v>37</v>
      </c>
      <c r="B59" s="337">
        <v>24</v>
      </c>
      <c r="C59" s="338" t="s">
        <v>133</v>
      </c>
      <c r="D59" s="338" t="s">
        <v>259</v>
      </c>
      <c r="E59" s="338" t="s">
        <v>63</v>
      </c>
      <c r="F59" s="339">
        <v>9.343</v>
      </c>
      <c r="G59" s="340"/>
      <c r="H59" s="340">
        <f>F59*G59</f>
        <v>0</v>
      </c>
      <c r="I59" s="341">
        <v>21</v>
      </c>
    </row>
    <row r="60" spans="1:9" s="6" customFormat="1" ht="11.25">
      <c r="A60" s="315"/>
      <c r="B60" s="315"/>
      <c r="C60" s="316" t="s">
        <v>135</v>
      </c>
      <c r="D60" s="316" t="s">
        <v>136</v>
      </c>
      <c r="E60" s="316"/>
      <c r="F60" s="317"/>
      <c r="G60" s="318"/>
      <c r="H60" s="318">
        <f>H61</f>
        <v>0</v>
      </c>
      <c r="I60" s="319"/>
    </row>
    <row r="61" spans="1:9" s="6" customFormat="1" ht="12" thickBot="1">
      <c r="A61" s="315"/>
      <c r="B61" s="315"/>
      <c r="C61" s="316" t="s">
        <v>137</v>
      </c>
      <c r="D61" s="316" t="s">
        <v>138</v>
      </c>
      <c r="E61" s="316"/>
      <c r="F61" s="317"/>
      <c r="G61" s="318"/>
      <c r="H61" s="318">
        <f>SUM(H62:H63)</f>
        <v>0</v>
      </c>
      <c r="I61" s="319"/>
    </row>
    <row r="62" spans="1:9" s="6" customFormat="1" ht="11.25">
      <c r="A62" s="278">
        <v>38</v>
      </c>
      <c r="B62" s="279">
        <v>24</v>
      </c>
      <c r="C62" s="280" t="s">
        <v>139</v>
      </c>
      <c r="D62" s="280" t="s">
        <v>140</v>
      </c>
      <c r="E62" s="280" t="s">
        <v>74</v>
      </c>
      <c r="F62" s="281">
        <v>3</v>
      </c>
      <c r="G62" s="307"/>
      <c r="H62" s="307">
        <f>F62*G62</f>
        <v>0</v>
      </c>
      <c r="I62" s="308">
        <v>21</v>
      </c>
    </row>
    <row r="63" spans="1:9" s="6" customFormat="1" ht="12" thickBot="1">
      <c r="A63" s="299">
        <v>39</v>
      </c>
      <c r="B63" s="300">
        <v>24</v>
      </c>
      <c r="C63" s="301" t="s">
        <v>141</v>
      </c>
      <c r="D63" s="301" t="s">
        <v>142</v>
      </c>
      <c r="E63" s="301" t="s">
        <v>35</v>
      </c>
      <c r="F63" s="302">
        <v>55.7</v>
      </c>
      <c r="G63" s="305"/>
      <c r="H63" s="305">
        <f>F63*G63</f>
        <v>0</v>
      </c>
      <c r="I63" s="306">
        <v>21</v>
      </c>
    </row>
    <row r="64" spans="1:9" s="6" customFormat="1" ht="11.25">
      <c r="A64" s="342"/>
      <c r="B64" s="342"/>
      <c r="C64" s="343"/>
      <c r="D64" s="343" t="s">
        <v>143</v>
      </c>
      <c r="E64" s="343"/>
      <c r="F64" s="344"/>
      <c r="G64" s="345"/>
      <c r="H64" s="345">
        <f>H12+H60</f>
        <v>0</v>
      </c>
      <c r="I64" s="319"/>
    </row>
    <row r="65" spans="1:9" ht="10.5">
      <c r="A65" s="346"/>
      <c r="B65" s="346"/>
      <c r="C65" s="347"/>
      <c r="D65" s="347"/>
      <c r="E65" s="347"/>
      <c r="F65" s="348"/>
      <c r="G65" s="349"/>
      <c r="H65" s="349"/>
      <c r="I65" s="350"/>
    </row>
    <row r="66" spans="1:9" ht="10.5">
      <c r="A66" s="346"/>
      <c r="B66" s="346"/>
      <c r="C66" s="347"/>
      <c r="D66" s="347"/>
      <c r="E66" s="347"/>
      <c r="F66" s="348"/>
      <c r="G66" s="349"/>
      <c r="H66" s="349"/>
      <c r="I66" s="350"/>
    </row>
    <row r="67" spans="1:9" ht="10.5">
      <c r="A67" s="346"/>
      <c r="B67" s="346"/>
      <c r="C67" s="347"/>
      <c r="D67" s="347"/>
      <c r="E67" s="347"/>
      <c r="F67" s="348"/>
      <c r="G67" s="349"/>
      <c r="H67" s="349"/>
      <c r="I67" s="350"/>
    </row>
    <row r="68" spans="1:9" ht="10.5">
      <c r="A68" s="346"/>
      <c r="B68" s="346"/>
      <c r="C68" s="347"/>
      <c r="D68" s="347"/>
      <c r="E68" s="347"/>
      <c r="F68" s="348"/>
      <c r="G68" s="349"/>
      <c r="H68" s="349"/>
      <c r="I68" s="350"/>
    </row>
    <row r="69" ht="10.5">
      <c r="I69" s="28"/>
    </row>
    <row r="70" ht="10.5">
      <c r="I70" s="28"/>
    </row>
    <row r="71" ht="10.5">
      <c r="I71" s="28"/>
    </row>
    <row r="72" ht="10.5">
      <c r="I72" s="28"/>
    </row>
    <row r="73" ht="10.5">
      <c r="I73" s="28"/>
    </row>
    <row r="74" ht="10.5">
      <c r="I74" s="28"/>
    </row>
    <row r="75" ht="10.5">
      <c r="I75" s="28"/>
    </row>
    <row r="76" ht="10.5">
      <c r="I76" s="28"/>
    </row>
    <row r="77" ht="10.5">
      <c r="I77" s="28"/>
    </row>
    <row r="78" ht="10.5">
      <c r="I78" s="28"/>
    </row>
    <row r="79" ht="10.5">
      <c r="I79" s="28"/>
    </row>
    <row r="80" ht="10.5">
      <c r="I80" s="28"/>
    </row>
    <row r="81" ht="10.5">
      <c r="I81" s="28"/>
    </row>
    <row r="82" ht="10.5">
      <c r="I82" s="28"/>
    </row>
    <row r="83" ht="10.5">
      <c r="I83" s="28"/>
    </row>
    <row r="84" ht="10.5">
      <c r="I84" s="28"/>
    </row>
    <row r="85" ht="10.5">
      <c r="I85" s="28"/>
    </row>
    <row r="86" ht="10.5">
      <c r="I86" s="28"/>
    </row>
    <row r="87" ht="10.5">
      <c r="I87" s="28"/>
    </row>
    <row r="88" ht="10.5">
      <c r="I88" s="28"/>
    </row>
    <row r="89" ht="10.5">
      <c r="I89" s="28"/>
    </row>
    <row r="90" ht="10.5">
      <c r="I90" s="28"/>
    </row>
    <row r="91" ht="10.5">
      <c r="I91" s="28"/>
    </row>
    <row r="92" ht="10.5">
      <c r="I92" s="28"/>
    </row>
    <row r="93" ht="10.5">
      <c r="I93" s="28"/>
    </row>
    <row r="94" ht="10.5">
      <c r="I94" s="28"/>
    </row>
    <row r="95" ht="10.5">
      <c r="I95" s="28"/>
    </row>
    <row r="96" ht="10.5">
      <c r="I96" s="28"/>
    </row>
    <row r="97" ht="10.5">
      <c r="I97" s="28"/>
    </row>
    <row r="98" ht="10.5">
      <c r="I98" s="28"/>
    </row>
    <row r="99" ht="10.5">
      <c r="I99" s="28"/>
    </row>
    <row r="100" ht="10.5">
      <c r="I100" s="28"/>
    </row>
    <row r="101" ht="10.5">
      <c r="I101" s="28"/>
    </row>
    <row r="102" ht="10.5">
      <c r="I102" s="28"/>
    </row>
    <row r="103" ht="10.5">
      <c r="I103" s="28"/>
    </row>
    <row r="104" ht="10.5">
      <c r="I104" s="28"/>
    </row>
    <row r="105" ht="10.5">
      <c r="I105" s="28"/>
    </row>
    <row r="106" ht="10.5">
      <c r="I106" s="28"/>
    </row>
    <row r="107" ht="10.5">
      <c r="I107" s="28"/>
    </row>
    <row r="108" ht="10.5">
      <c r="I108" s="26"/>
    </row>
    <row r="109" ht="10.5">
      <c r="I109" s="26"/>
    </row>
    <row r="110" ht="10.5">
      <c r="I110" s="26"/>
    </row>
    <row r="111" ht="10.5">
      <c r="I111" s="26"/>
    </row>
    <row r="112" ht="10.5">
      <c r="I112" s="26"/>
    </row>
    <row r="113" ht="10.5">
      <c r="I113" s="26"/>
    </row>
    <row r="114" ht="10.5">
      <c r="I114" s="26"/>
    </row>
    <row r="115" ht="10.5">
      <c r="I115" s="26"/>
    </row>
    <row r="116" ht="10.5">
      <c r="I116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r.3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showGridLines="0" view="pageBreakPreview" zoomScaleSheetLayoutView="100" zoomScalePageLayoutView="0" workbookViewId="0" topLeftCell="A40">
      <selection activeCell="H13" sqref="H13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604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362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605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609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H13+H31+H34+H41+H49+H54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SUM(H14:H30)</f>
        <v>0</v>
      </c>
    </row>
    <row r="14" spans="1:9" s="6" customFormat="1" ht="24" customHeight="1">
      <c r="A14" s="17">
        <v>1</v>
      </c>
      <c r="B14" s="267">
        <v>25</v>
      </c>
      <c r="C14" s="18" t="s">
        <v>18</v>
      </c>
      <c r="D14" s="18" t="s">
        <v>147</v>
      </c>
      <c r="E14" s="18" t="s">
        <v>20</v>
      </c>
      <c r="F14" s="19">
        <v>33.4</v>
      </c>
      <c r="G14" s="20"/>
      <c r="H14" s="307">
        <f>F14*G14</f>
        <v>0</v>
      </c>
      <c r="I14" s="29">
        <v>21</v>
      </c>
    </row>
    <row r="15" spans="1:9" s="6" customFormat="1" ht="24" customHeight="1">
      <c r="A15" s="21">
        <v>2</v>
      </c>
      <c r="B15" s="268">
        <v>25</v>
      </c>
      <c r="C15" s="22" t="s">
        <v>21</v>
      </c>
      <c r="D15" s="22" t="s">
        <v>22</v>
      </c>
      <c r="E15" s="22" t="s">
        <v>20</v>
      </c>
      <c r="F15" s="23">
        <v>33.4</v>
      </c>
      <c r="G15" s="24"/>
      <c r="H15" s="24">
        <f>F15*G15</f>
        <v>0</v>
      </c>
      <c r="I15" s="30">
        <v>21</v>
      </c>
    </row>
    <row r="16" spans="1:9" s="6" customFormat="1" ht="13.5" customHeight="1">
      <c r="A16" s="273">
        <v>3</v>
      </c>
      <c r="B16" s="274">
        <v>25</v>
      </c>
      <c r="C16" s="271" t="s">
        <v>23</v>
      </c>
      <c r="D16" s="271" t="s">
        <v>181</v>
      </c>
      <c r="E16" s="271" t="s">
        <v>20</v>
      </c>
      <c r="F16" s="275">
        <v>33.4</v>
      </c>
      <c r="G16" s="272"/>
      <c r="H16" s="272">
        <f aca="true" t="shared" si="0" ref="H16:H25">F16*G16</f>
        <v>0</v>
      </c>
      <c r="I16" s="30">
        <v>21</v>
      </c>
    </row>
    <row r="17" spans="1:9" s="6" customFormat="1" ht="24" customHeight="1">
      <c r="A17" s="273">
        <v>4</v>
      </c>
      <c r="B17" s="274">
        <v>25</v>
      </c>
      <c r="C17" s="271"/>
      <c r="D17" s="271" t="s">
        <v>613</v>
      </c>
      <c r="E17" s="271"/>
      <c r="F17" s="275"/>
      <c r="G17" s="272"/>
      <c r="H17" s="272">
        <f t="shared" si="0"/>
        <v>0</v>
      </c>
      <c r="I17" s="30">
        <v>21</v>
      </c>
    </row>
    <row r="18" spans="1:9" s="6" customFormat="1" ht="24" customHeight="1">
      <c r="A18" s="273">
        <v>5</v>
      </c>
      <c r="B18" s="274">
        <v>25</v>
      </c>
      <c r="C18" s="271" t="s">
        <v>45</v>
      </c>
      <c r="D18" s="271" t="s">
        <v>46</v>
      </c>
      <c r="E18" s="271" t="s">
        <v>40</v>
      </c>
      <c r="F18" s="275">
        <v>45.09</v>
      </c>
      <c r="G18" s="272"/>
      <c r="H18" s="272">
        <f t="shared" si="0"/>
        <v>0</v>
      </c>
      <c r="I18" s="30">
        <v>21</v>
      </c>
    </row>
    <row r="19" spans="1:9" s="6" customFormat="1" ht="13.5" customHeight="1">
      <c r="A19" s="273">
        <v>6</v>
      </c>
      <c r="B19" s="274">
        <v>25</v>
      </c>
      <c r="C19" s="271" t="s">
        <v>47</v>
      </c>
      <c r="D19" s="271" t="s">
        <v>185</v>
      </c>
      <c r="E19" s="271" t="s">
        <v>40</v>
      </c>
      <c r="F19" s="275">
        <v>22.545</v>
      </c>
      <c r="G19" s="272"/>
      <c r="H19" s="272">
        <f t="shared" si="0"/>
        <v>0</v>
      </c>
      <c r="I19" s="30">
        <v>21</v>
      </c>
    </row>
    <row r="20" spans="1:9" s="6" customFormat="1" ht="13.5" customHeight="1">
      <c r="A20" s="273">
        <v>7</v>
      </c>
      <c r="B20" s="274">
        <v>25</v>
      </c>
      <c r="C20" s="271" t="s">
        <v>186</v>
      </c>
      <c r="D20" s="271" t="s">
        <v>187</v>
      </c>
      <c r="E20" s="271" t="s">
        <v>20</v>
      </c>
      <c r="F20" s="275">
        <v>120.24</v>
      </c>
      <c r="G20" s="272"/>
      <c r="H20" s="272">
        <f t="shared" si="0"/>
        <v>0</v>
      </c>
      <c r="I20" s="30">
        <v>21</v>
      </c>
    </row>
    <row r="21" spans="1:9" s="6" customFormat="1" ht="13.5" customHeight="1">
      <c r="A21" s="273">
        <v>8</v>
      </c>
      <c r="B21" s="274">
        <v>25</v>
      </c>
      <c r="C21" s="271" t="s">
        <v>188</v>
      </c>
      <c r="D21" s="271" t="s">
        <v>189</v>
      </c>
      <c r="E21" s="271" t="s">
        <v>20</v>
      </c>
      <c r="F21" s="275">
        <v>120.24</v>
      </c>
      <c r="G21" s="272"/>
      <c r="H21" s="272">
        <f t="shared" si="0"/>
        <v>0</v>
      </c>
      <c r="I21" s="30">
        <v>21</v>
      </c>
    </row>
    <row r="22" spans="1:9" s="6" customFormat="1" ht="13.5" customHeight="1">
      <c r="A22" s="273">
        <v>9</v>
      </c>
      <c r="B22" s="274">
        <v>25</v>
      </c>
      <c r="C22" s="271" t="s">
        <v>53</v>
      </c>
      <c r="D22" s="271" t="s">
        <v>190</v>
      </c>
      <c r="E22" s="271" t="s">
        <v>40</v>
      </c>
      <c r="F22" s="275">
        <v>45.09</v>
      </c>
      <c r="G22" s="272"/>
      <c r="H22" s="272">
        <f t="shared" si="0"/>
        <v>0</v>
      </c>
      <c r="I22" s="30">
        <v>21</v>
      </c>
    </row>
    <row r="23" spans="1:9" s="6" customFormat="1" ht="24" customHeight="1">
      <c r="A23" s="273">
        <v>10</v>
      </c>
      <c r="B23" s="274">
        <v>25</v>
      </c>
      <c r="C23" s="271" t="s">
        <v>55</v>
      </c>
      <c r="D23" s="271" t="s">
        <v>56</v>
      </c>
      <c r="E23" s="271" t="s">
        <v>40</v>
      </c>
      <c r="F23" s="275">
        <v>45.09</v>
      </c>
      <c r="G23" s="272"/>
      <c r="H23" s="272">
        <f t="shared" si="0"/>
        <v>0</v>
      </c>
      <c r="I23" s="30">
        <v>21</v>
      </c>
    </row>
    <row r="24" spans="1:9" s="6" customFormat="1" ht="13.5" customHeight="1">
      <c r="A24" s="273">
        <v>11</v>
      </c>
      <c r="B24" s="274">
        <v>25</v>
      </c>
      <c r="C24" s="271" t="s">
        <v>57</v>
      </c>
      <c r="D24" s="271" t="s">
        <v>58</v>
      </c>
      <c r="E24" s="271" t="s">
        <v>40</v>
      </c>
      <c r="F24" s="275">
        <v>45.09</v>
      </c>
      <c r="G24" s="272"/>
      <c r="H24" s="272">
        <f t="shared" si="0"/>
        <v>0</v>
      </c>
      <c r="I24" s="30">
        <v>21</v>
      </c>
    </row>
    <row r="25" spans="1:9" s="6" customFormat="1" ht="13.5" customHeight="1">
      <c r="A25" s="273">
        <v>12</v>
      </c>
      <c r="B25" s="274">
        <v>25</v>
      </c>
      <c r="C25" s="271" t="s">
        <v>59</v>
      </c>
      <c r="D25" s="271" t="s">
        <v>195</v>
      </c>
      <c r="E25" s="271" t="s">
        <v>40</v>
      </c>
      <c r="F25" s="275">
        <v>41.75</v>
      </c>
      <c r="G25" s="272"/>
      <c r="H25" s="272">
        <f t="shared" si="0"/>
        <v>0</v>
      </c>
      <c r="I25" s="30">
        <v>21</v>
      </c>
    </row>
    <row r="26" spans="1:9" s="6" customFormat="1" ht="13.5" customHeight="1">
      <c r="A26" s="282">
        <v>13</v>
      </c>
      <c r="B26" s="283">
        <v>25</v>
      </c>
      <c r="C26" s="284" t="s">
        <v>61</v>
      </c>
      <c r="D26" s="284" t="s">
        <v>62</v>
      </c>
      <c r="E26" s="284" t="s">
        <v>63</v>
      </c>
      <c r="F26" s="285">
        <v>58.45</v>
      </c>
      <c r="G26" s="286"/>
      <c r="H26" s="286">
        <f>F26*G26</f>
        <v>0</v>
      </c>
      <c r="I26" s="30">
        <v>21</v>
      </c>
    </row>
    <row r="27" spans="1:9" s="6" customFormat="1" ht="13.5" customHeight="1">
      <c r="A27" s="273">
        <v>14</v>
      </c>
      <c r="B27" s="274">
        <v>25</v>
      </c>
      <c r="C27" s="271" t="s">
        <v>64</v>
      </c>
      <c r="D27" s="271" t="s">
        <v>196</v>
      </c>
      <c r="E27" s="271" t="s">
        <v>40</v>
      </c>
      <c r="F27" s="275">
        <v>13.026</v>
      </c>
      <c r="G27" s="272"/>
      <c r="H27" s="272">
        <f>F27*G27</f>
        <v>0</v>
      </c>
      <c r="I27" s="30">
        <v>21</v>
      </c>
    </row>
    <row r="28" spans="1:9" s="6" customFormat="1" ht="13.5" customHeight="1">
      <c r="A28" s="282">
        <v>15</v>
      </c>
      <c r="B28" s="283">
        <v>25</v>
      </c>
      <c r="C28" s="284" t="s">
        <v>66</v>
      </c>
      <c r="D28" s="284" t="s">
        <v>67</v>
      </c>
      <c r="E28" s="284" t="s">
        <v>63</v>
      </c>
      <c r="F28" s="285">
        <v>24.945</v>
      </c>
      <c r="G28" s="286"/>
      <c r="H28" s="286">
        <f>F28*G28</f>
        <v>0</v>
      </c>
      <c r="I28" s="30">
        <v>21</v>
      </c>
    </row>
    <row r="29" spans="1:9" s="6" customFormat="1" ht="24" customHeight="1">
      <c r="A29" s="273">
        <v>16</v>
      </c>
      <c r="B29" s="274">
        <v>25</v>
      </c>
      <c r="C29" s="271" t="s">
        <v>68</v>
      </c>
      <c r="D29" s="271" t="s">
        <v>202</v>
      </c>
      <c r="E29" s="271" t="s">
        <v>63</v>
      </c>
      <c r="F29" s="275">
        <v>51.336</v>
      </c>
      <c r="G29" s="272"/>
      <c r="H29" s="272">
        <f>F29*G29</f>
        <v>0</v>
      </c>
      <c r="I29" s="30">
        <v>21</v>
      </c>
    </row>
    <row r="30" spans="1:9" s="6" customFormat="1" ht="24" customHeight="1" thickBot="1">
      <c r="A30" s="299">
        <v>17</v>
      </c>
      <c r="B30" s="300">
        <v>25</v>
      </c>
      <c r="C30" s="301" t="s">
        <v>70</v>
      </c>
      <c r="D30" s="301" t="s">
        <v>71</v>
      </c>
      <c r="E30" s="301" t="s">
        <v>40</v>
      </c>
      <c r="F30" s="302">
        <v>45.09</v>
      </c>
      <c r="G30" s="305"/>
      <c r="H30" s="305">
        <f>F30*G30</f>
        <v>0</v>
      </c>
      <c r="I30" s="31">
        <v>21</v>
      </c>
    </row>
    <row r="31" spans="1:9" s="6" customFormat="1" ht="21" customHeight="1" thickBot="1">
      <c r="A31" s="315"/>
      <c r="B31" s="315"/>
      <c r="C31" s="316" t="s">
        <v>12</v>
      </c>
      <c r="D31" s="316" t="s">
        <v>81</v>
      </c>
      <c r="E31" s="316"/>
      <c r="F31" s="317"/>
      <c r="G31" s="318"/>
      <c r="H31" s="318">
        <f>SUM(H32:H33)</f>
        <v>0</v>
      </c>
      <c r="I31" s="27"/>
    </row>
    <row r="32" spans="1:9" s="6" customFormat="1" ht="24" customHeight="1">
      <c r="A32" s="278">
        <v>18</v>
      </c>
      <c r="B32" s="279">
        <v>25</v>
      </c>
      <c r="C32" s="280" t="s">
        <v>205</v>
      </c>
      <c r="D32" s="280" t="s">
        <v>206</v>
      </c>
      <c r="E32" s="280" t="s">
        <v>40</v>
      </c>
      <c r="F32" s="281">
        <v>3.34</v>
      </c>
      <c r="G32" s="307"/>
      <c r="H32" s="307">
        <f>F32*G32</f>
        <v>0</v>
      </c>
      <c r="I32" s="29">
        <v>21</v>
      </c>
    </row>
    <row r="33" spans="1:9" s="6" customFormat="1" ht="13.5" customHeight="1" thickBot="1">
      <c r="A33" s="299">
        <v>19</v>
      </c>
      <c r="B33" s="300">
        <v>25</v>
      </c>
      <c r="C33" s="301" t="s">
        <v>246</v>
      </c>
      <c r="D33" s="301" t="s">
        <v>247</v>
      </c>
      <c r="E33" s="301" t="s">
        <v>40</v>
      </c>
      <c r="F33" s="302">
        <v>2.004</v>
      </c>
      <c r="G33" s="305"/>
      <c r="H33" s="305">
        <f>F33*G33</f>
        <v>0</v>
      </c>
      <c r="I33" s="31">
        <v>21</v>
      </c>
    </row>
    <row r="34" spans="1:9" s="6" customFormat="1" ht="21" customHeight="1" thickBot="1">
      <c r="A34" s="315"/>
      <c r="B34" s="315"/>
      <c r="C34" s="316" t="s">
        <v>13</v>
      </c>
      <c r="D34" s="316" t="s">
        <v>85</v>
      </c>
      <c r="E34" s="316"/>
      <c r="F34" s="317"/>
      <c r="G34" s="318"/>
      <c r="H34" s="318">
        <f>SUM(H35:H40)</f>
        <v>0</v>
      </c>
      <c r="I34" s="27"/>
    </row>
    <row r="35" spans="1:9" s="6" customFormat="1" ht="13.5" customHeight="1">
      <c r="A35" s="278">
        <v>20</v>
      </c>
      <c r="B35" s="279">
        <v>25</v>
      </c>
      <c r="C35" s="280" t="s">
        <v>159</v>
      </c>
      <c r="D35" s="280" t="s">
        <v>160</v>
      </c>
      <c r="E35" s="280" t="s">
        <v>20</v>
      </c>
      <c r="F35" s="281">
        <v>33.4</v>
      </c>
      <c r="G35" s="307"/>
      <c r="H35" s="307">
        <f aca="true" t="shared" si="1" ref="H35:H40">F35*G35</f>
        <v>0</v>
      </c>
      <c r="I35" s="29">
        <v>21</v>
      </c>
    </row>
    <row r="36" spans="1:9" s="6" customFormat="1" ht="24" customHeight="1">
      <c r="A36" s="273">
        <v>21</v>
      </c>
      <c r="B36" s="274">
        <v>25</v>
      </c>
      <c r="C36" s="271" t="s">
        <v>86</v>
      </c>
      <c r="D36" s="271" t="s">
        <v>87</v>
      </c>
      <c r="E36" s="271" t="s">
        <v>20</v>
      </c>
      <c r="F36" s="275">
        <v>33.4</v>
      </c>
      <c r="G36" s="272"/>
      <c r="H36" s="272">
        <f t="shared" si="1"/>
        <v>0</v>
      </c>
      <c r="I36" s="30">
        <v>21</v>
      </c>
    </row>
    <row r="37" spans="1:9" s="6" customFormat="1" ht="24" customHeight="1">
      <c r="A37" s="273">
        <v>22</v>
      </c>
      <c r="B37" s="274">
        <v>25</v>
      </c>
      <c r="C37" s="271" t="s">
        <v>88</v>
      </c>
      <c r="D37" s="271" t="s">
        <v>89</v>
      </c>
      <c r="E37" s="271" t="s">
        <v>20</v>
      </c>
      <c r="F37" s="275">
        <v>33.4</v>
      </c>
      <c r="G37" s="272"/>
      <c r="H37" s="272">
        <f t="shared" si="1"/>
        <v>0</v>
      </c>
      <c r="I37" s="30">
        <v>21</v>
      </c>
    </row>
    <row r="38" spans="1:9" s="6" customFormat="1" ht="24" customHeight="1">
      <c r="A38" s="295">
        <v>23</v>
      </c>
      <c r="B38" s="296">
        <v>25</v>
      </c>
      <c r="C38" s="297" t="s">
        <v>161</v>
      </c>
      <c r="D38" s="297" t="s">
        <v>162</v>
      </c>
      <c r="E38" s="297" t="s">
        <v>20</v>
      </c>
      <c r="F38" s="298">
        <v>33.4</v>
      </c>
      <c r="G38" s="328"/>
      <c r="H38" s="328">
        <f t="shared" si="1"/>
        <v>0</v>
      </c>
      <c r="I38" s="277">
        <v>21</v>
      </c>
    </row>
    <row r="39" spans="1:9" s="6" customFormat="1" ht="24" customHeight="1">
      <c r="A39" s="394" t="s">
        <v>621</v>
      </c>
      <c r="B39" s="384">
        <v>25</v>
      </c>
      <c r="C39" s="271">
        <v>573211111</v>
      </c>
      <c r="D39" s="271" t="s">
        <v>616</v>
      </c>
      <c r="E39" s="271" t="s">
        <v>20</v>
      </c>
      <c r="F39" s="294">
        <v>66.8</v>
      </c>
      <c r="G39" s="272"/>
      <c r="H39" s="272">
        <f t="shared" si="1"/>
        <v>0</v>
      </c>
      <c r="I39" s="30">
        <v>21</v>
      </c>
    </row>
    <row r="40" spans="1:9" s="6" customFormat="1" ht="24" customHeight="1" thickBot="1">
      <c r="A40" s="414" t="s">
        <v>622</v>
      </c>
      <c r="B40" s="334">
        <v>25</v>
      </c>
      <c r="C40" s="335">
        <v>573191111</v>
      </c>
      <c r="D40" s="335" t="s">
        <v>618</v>
      </c>
      <c r="E40" s="335" t="s">
        <v>20</v>
      </c>
      <c r="F40" s="291">
        <v>33.4</v>
      </c>
      <c r="G40" s="305"/>
      <c r="H40" s="305">
        <f t="shared" si="1"/>
        <v>0</v>
      </c>
      <c r="I40" s="31">
        <v>21</v>
      </c>
    </row>
    <row r="41" spans="1:9" s="6" customFormat="1" ht="21" customHeight="1" thickBot="1">
      <c r="A41" s="315"/>
      <c r="B41" s="315"/>
      <c r="C41" s="316" t="s">
        <v>14</v>
      </c>
      <c r="D41" s="316" t="s">
        <v>96</v>
      </c>
      <c r="E41" s="316"/>
      <c r="F41" s="317"/>
      <c r="G41" s="318"/>
      <c r="H41" s="318">
        <f>SUM(H42:H48)</f>
        <v>0</v>
      </c>
      <c r="I41" s="27"/>
    </row>
    <row r="42" spans="1:9" s="6" customFormat="1" ht="13.5" customHeight="1">
      <c r="A42" s="278">
        <v>24</v>
      </c>
      <c r="B42" s="279">
        <v>25</v>
      </c>
      <c r="C42" s="280" t="s">
        <v>213</v>
      </c>
      <c r="D42" s="280" t="s">
        <v>214</v>
      </c>
      <c r="E42" s="280" t="s">
        <v>80</v>
      </c>
      <c r="F42" s="281">
        <v>9</v>
      </c>
      <c r="G42" s="307"/>
      <c r="H42" s="307">
        <f aca="true" t="shared" si="2" ref="H42:H48">F42*G42</f>
        <v>0</v>
      </c>
      <c r="I42" s="29">
        <v>21</v>
      </c>
    </row>
    <row r="43" spans="1:9" s="6" customFormat="1" ht="24" customHeight="1">
      <c r="A43" s="273">
        <v>25</v>
      </c>
      <c r="B43" s="274">
        <v>25</v>
      </c>
      <c r="C43" s="271" t="s">
        <v>215</v>
      </c>
      <c r="D43" s="271" t="s">
        <v>216</v>
      </c>
      <c r="E43" s="271" t="s">
        <v>35</v>
      </c>
      <c r="F43" s="275">
        <v>33.4</v>
      </c>
      <c r="G43" s="272"/>
      <c r="H43" s="272">
        <f t="shared" si="2"/>
        <v>0</v>
      </c>
      <c r="I43" s="30">
        <v>21</v>
      </c>
    </row>
    <row r="44" spans="1:9" s="6" customFormat="1" ht="24" customHeight="1">
      <c r="A44" s="282">
        <v>26</v>
      </c>
      <c r="B44" s="283">
        <v>25</v>
      </c>
      <c r="C44" s="284" t="s">
        <v>217</v>
      </c>
      <c r="D44" s="284" t="s">
        <v>218</v>
      </c>
      <c r="E44" s="284" t="s">
        <v>35</v>
      </c>
      <c r="F44" s="285">
        <v>33.901</v>
      </c>
      <c r="G44" s="286"/>
      <c r="H44" s="286">
        <f t="shared" si="2"/>
        <v>0</v>
      </c>
      <c r="I44" s="30">
        <v>21</v>
      </c>
    </row>
    <row r="45" spans="1:9" s="6" customFormat="1" ht="13.5" customHeight="1">
      <c r="A45" s="273">
        <v>27</v>
      </c>
      <c r="B45" s="274">
        <v>25</v>
      </c>
      <c r="C45" s="271" t="s">
        <v>219</v>
      </c>
      <c r="D45" s="271" t="s">
        <v>220</v>
      </c>
      <c r="E45" s="271" t="s">
        <v>80</v>
      </c>
      <c r="F45" s="275">
        <v>2</v>
      </c>
      <c r="G45" s="272"/>
      <c r="H45" s="272">
        <f t="shared" si="2"/>
        <v>0</v>
      </c>
      <c r="I45" s="30">
        <v>21</v>
      </c>
    </row>
    <row r="46" spans="1:9" s="6" customFormat="1" ht="13.5" customHeight="1">
      <c r="A46" s="273">
        <v>28</v>
      </c>
      <c r="B46" s="274">
        <v>25</v>
      </c>
      <c r="C46" s="271" t="s">
        <v>221</v>
      </c>
      <c r="D46" s="271" t="s">
        <v>222</v>
      </c>
      <c r="E46" s="271" t="s">
        <v>80</v>
      </c>
      <c r="F46" s="275">
        <v>7</v>
      </c>
      <c r="G46" s="272"/>
      <c r="H46" s="272">
        <f t="shared" si="2"/>
        <v>0</v>
      </c>
      <c r="I46" s="30">
        <v>21</v>
      </c>
    </row>
    <row r="47" spans="1:9" s="6" customFormat="1" ht="24" customHeight="1">
      <c r="A47" s="273">
        <v>29</v>
      </c>
      <c r="B47" s="274">
        <v>25</v>
      </c>
      <c r="C47" s="271" t="s">
        <v>223</v>
      </c>
      <c r="D47" s="271" t="s">
        <v>224</v>
      </c>
      <c r="E47" s="271" t="s">
        <v>80</v>
      </c>
      <c r="F47" s="275">
        <v>4</v>
      </c>
      <c r="G47" s="272"/>
      <c r="H47" s="272">
        <f t="shared" si="2"/>
        <v>0</v>
      </c>
      <c r="I47" s="30">
        <v>21</v>
      </c>
    </row>
    <row r="48" spans="1:9" s="6" customFormat="1" ht="13.5" customHeight="1" thickBot="1">
      <c r="A48" s="299">
        <v>30</v>
      </c>
      <c r="B48" s="300">
        <v>25</v>
      </c>
      <c r="C48" s="301" t="s">
        <v>225</v>
      </c>
      <c r="D48" s="301" t="s">
        <v>226</v>
      </c>
      <c r="E48" s="301" t="s">
        <v>35</v>
      </c>
      <c r="F48" s="302">
        <v>33.4</v>
      </c>
      <c r="G48" s="305"/>
      <c r="H48" s="305">
        <f t="shared" si="2"/>
        <v>0</v>
      </c>
      <c r="I48" s="31">
        <v>21</v>
      </c>
    </row>
    <row r="49" spans="1:9" s="6" customFormat="1" ht="21" customHeight="1" thickBot="1">
      <c r="A49" s="315"/>
      <c r="B49" s="315"/>
      <c r="C49" s="316" t="s">
        <v>123</v>
      </c>
      <c r="D49" s="316" t="s">
        <v>124</v>
      </c>
      <c r="E49" s="316"/>
      <c r="F49" s="317"/>
      <c r="G49" s="318"/>
      <c r="H49" s="318">
        <f>SUM(H50:H53)</f>
        <v>0</v>
      </c>
      <c r="I49" s="27"/>
    </row>
    <row r="50" spans="1:9" s="6" customFormat="1" ht="13.5" customHeight="1">
      <c r="A50" s="278">
        <v>31</v>
      </c>
      <c r="B50" s="279">
        <v>25</v>
      </c>
      <c r="C50" s="280" t="s">
        <v>125</v>
      </c>
      <c r="D50" s="280" t="s">
        <v>126</v>
      </c>
      <c r="E50" s="280" t="s">
        <v>35</v>
      </c>
      <c r="F50" s="281">
        <v>66.8</v>
      </c>
      <c r="G50" s="307"/>
      <c r="H50" s="307">
        <f>F50*G50</f>
        <v>0</v>
      </c>
      <c r="I50" s="29">
        <v>21</v>
      </c>
    </row>
    <row r="51" spans="1:9" s="6" customFormat="1" ht="13.5" customHeight="1">
      <c r="A51" s="273">
        <v>32</v>
      </c>
      <c r="B51" s="274">
        <v>25</v>
      </c>
      <c r="C51" s="271" t="s">
        <v>127</v>
      </c>
      <c r="D51" s="271" t="s">
        <v>231</v>
      </c>
      <c r="E51" s="271" t="s">
        <v>63</v>
      </c>
      <c r="F51" s="275">
        <v>51.336</v>
      </c>
      <c r="G51" s="272"/>
      <c r="H51" s="272">
        <f>F51*G51</f>
        <v>0</v>
      </c>
      <c r="I51" s="30">
        <v>21</v>
      </c>
    </row>
    <row r="52" spans="1:9" s="6" customFormat="1" ht="13.5" customHeight="1">
      <c r="A52" s="273">
        <v>33</v>
      </c>
      <c r="B52" s="274">
        <v>25</v>
      </c>
      <c r="C52" s="271" t="s">
        <v>129</v>
      </c>
      <c r="D52" s="271" t="s">
        <v>232</v>
      </c>
      <c r="E52" s="271" t="s">
        <v>63</v>
      </c>
      <c r="F52" s="275">
        <v>462.024</v>
      </c>
      <c r="G52" s="272"/>
      <c r="H52" s="272">
        <f>F52*G52</f>
        <v>0</v>
      </c>
      <c r="I52" s="30">
        <v>21</v>
      </c>
    </row>
    <row r="53" spans="1:9" s="6" customFormat="1" ht="24" customHeight="1" thickBot="1">
      <c r="A53" s="299">
        <v>34</v>
      </c>
      <c r="B53" s="300">
        <v>25</v>
      </c>
      <c r="C53" s="301" t="s">
        <v>233</v>
      </c>
      <c r="D53" s="301" t="s">
        <v>234</v>
      </c>
      <c r="E53" s="301" t="s">
        <v>63</v>
      </c>
      <c r="F53" s="302">
        <v>51.336</v>
      </c>
      <c r="G53" s="305"/>
      <c r="H53" s="305">
        <f>F53*G53</f>
        <v>0</v>
      </c>
      <c r="I53" s="31">
        <v>21</v>
      </c>
    </row>
    <row r="54" spans="1:9" s="6" customFormat="1" ht="21" customHeight="1" thickBot="1">
      <c r="A54" s="315"/>
      <c r="B54" s="315"/>
      <c r="C54" s="316" t="s">
        <v>131</v>
      </c>
      <c r="D54" s="316" t="s">
        <v>132</v>
      </c>
      <c r="E54" s="316"/>
      <c r="F54" s="317"/>
      <c r="G54" s="318"/>
      <c r="H54" s="318">
        <f>SUM(H55)</f>
        <v>0</v>
      </c>
      <c r="I54" s="27"/>
    </row>
    <row r="55" spans="1:9" s="6" customFormat="1" ht="24" customHeight="1" thickBot="1">
      <c r="A55" s="336">
        <v>35</v>
      </c>
      <c r="B55" s="337">
        <v>25</v>
      </c>
      <c r="C55" s="338" t="s">
        <v>133</v>
      </c>
      <c r="D55" s="338" t="s">
        <v>134</v>
      </c>
      <c r="E55" s="338" t="s">
        <v>63</v>
      </c>
      <c r="F55" s="339">
        <v>84.938</v>
      </c>
      <c r="G55" s="340"/>
      <c r="H55" s="340">
        <f>F55*G55</f>
        <v>0</v>
      </c>
      <c r="I55" s="32">
        <v>21</v>
      </c>
    </row>
    <row r="56" spans="1:9" s="6" customFormat="1" ht="21" customHeight="1">
      <c r="A56" s="315"/>
      <c r="B56" s="315"/>
      <c r="C56" s="316" t="s">
        <v>135</v>
      </c>
      <c r="D56" s="316" t="s">
        <v>136</v>
      </c>
      <c r="E56" s="316"/>
      <c r="F56" s="317"/>
      <c r="G56" s="318"/>
      <c r="H56" s="318">
        <f>H57</f>
        <v>0</v>
      </c>
      <c r="I56" s="27"/>
    </row>
    <row r="57" spans="1:9" s="6" customFormat="1" ht="21" customHeight="1" thickBot="1">
      <c r="A57" s="315"/>
      <c r="B57" s="315"/>
      <c r="C57" s="316" t="s">
        <v>137</v>
      </c>
      <c r="D57" s="316" t="s">
        <v>138</v>
      </c>
      <c r="E57" s="316"/>
      <c r="F57" s="317"/>
      <c r="G57" s="318"/>
      <c r="H57" s="318">
        <f>SUM(H58:H59)</f>
        <v>0</v>
      </c>
      <c r="I57" s="27"/>
    </row>
    <row r="58" spans="1:9" s="6" customFormat="1" ht="13.5" customHeight="1">
      <c r="A58" s="278">
        <v>36</v>
      </c>
      <c r="B58" s="279">
        <v>25</v>
      </c>
      <c r="C58" s="280" t="s">
        <v>235</v>
      </c>
      <c r="D58" s="280" t="s">
        <v>236</v>
      </c>
      <c r="E58" s="280" t="s">
        <v>74</v>
      </c>
      <c r="F58" s="281">
        <v>9</v>
      </c>
      <c r="G58" s="307"/>
      <c r="H58" s="307">
        <f>F58*G58</f>
        <v>0</v>
      </c>
      <c r="I58" s="29">
        <v>21</v>
      </c>
    </row>
    <row r="59" spans="1:9" s="6" customFormat="1" ht="13.5" customHeight="1" thickBot="1">
      <c r="A59" s="299">
        <v>37</v>
      </c>
      <c r="B59" s="300">
        <v>25</v>
      </c>
      <c r="C59" s="301" t="s">
        <v>237</v>
      </c>
      <c r="D59" s="301" t="s">
        <v>238</v>
      </c>
      <c r="E59" s="301" t="s">
        <v>35</v>
      </c>
      <c r="F59" s="302">
        <v>33.4</v>
      </c>
      <c r="G59" s="305"/>
      <c r="H59" s="305">
        <f>F59*G59</f>
        <v>0</v>
      </c>
      <c r="I59" s="31">
        <v>21</v>
      </c>
    </row>
    <row r="60" spans="1:9" s="6" customFormat="1" ht="21" customHeight="1">
      <c r="A60" s="342"/>
      <c r="B60" s="342"/>
      <c r="C60" s="343"/>
      <c r="D60" s="343" t="s">
        <v>143</v>
      </c>
      <c r="E60" s="343"/>
      <c r="F60" s="344"/>
      <c r="G60" s="345"/>
      <c r="H60" s="345">
        <f>H12+H56</f>
        <v>0</v>
      </c>
      <c r="I60" s="27"/>
    </row>
    <row r="61" spans="1:9" ht="12" customHeight="1">
      <c r="A61" s="346"/>
      <c r="B61" s="346"/>
      <c r="C61" s="347"/>
      <c r="D61" s="347"/>
      <c r="E61" s="347"/>
      <c r="F61" s="348"/>
      <c r="G61" s="349"/>
      <c r="H61" s="349"/>
      <c r="I61" s="28"/>
    </row>
    <row r="62" spans="1:9" ht="12" customHeight="1">
      <c r="A62" s="346"/>
      <c r="B62" s="346"/>
      <c r="C62" s="347"/>
      <c r="D62" s="347"/>
      <c r="E62" s="347"/>
      <c r="F62" s="348"/>
      <c r="G62" s="349"/>
      <c r="H62" s="349"/>
      <c r="I62" s="28"/>
    </row>
    <row r="63" ht="12" customHeight="1">
      <c r="I63" s="28"/>
    </row>
    <row r="64" ht="12" customHeight="1">
      <c r="I64" s="28"/>
    </row>
    <row r="65" ht="12" customHeight="1">
      <c r="I65" s="28"/>
    </row>
    <row r="66" ht="12" customHeight="1">
      <c r="I66" s="28"/>
    </row>
    <row r="67" ht="12" customHeight="1">
      <c r="I67" s="28"/>
    </row>
    <row r="68" ht="12" customHeight="1">
      <c r="I68" s="28"/>
    </row>
    <row r="69" ht="12" customHeight="1">
      <c r="I69" s="28"/>
    </row>
    <row r="70" ht="12" customHeight="1">
      <c r="I70" s="28"/>
    </row>
    <row r="71" ht="12" customHeight="1">
      <c r="I71" s="28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  <row r="80" ht="12" customHeight="1">
      <c r="I80" s="28"/>
    </row>
    <row r="81" ht="12" customHeight="1">
      <c r="I81" s="28"/>
    </row>
    <row r="82" ht="12" customHeight="1">
      <c r="I82" s="28"/>
    </row>
    <row r="83" ht="12" customHeight="1">
      <c r="I83" s="28"/>
    </row>
    <row r="84" ht="12" customHeight="1">
      <c r="I84" s="28"/>
    </row>
    <row r="85" ht="12" customHeight="1">
      <c r="I85" s="28"/>
    </row>
    <row r="86" ht="12" customHeight="1">
      <c r="I86" s="28"/>
    </row>
    <row r="87" ht="12" customHeight="1">
      <c r="I87" s="28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8"/>
    </row>
    <row r="102" ht="12" customHeight="1">
      <c r="I102" s="28"/>
    </row>
    <row r="103" ht="12" customHeight="1">
      <c r="I103" s="28"/>
    </row>
    <row r="104" ht="12" customHeight="1">
      <c r="I104" s="28"/>
    </row>
    <row r="105" ht="12" customHeight="1">
      <c r="I105" s="28"/>
    </row>
    <row r="106" ht="12" customHeight="1">
      <c r="I106" s="28"/>
    </row>
    <row r="107" ht="12" customHeight="1">
      <c r="I107" s="28"/>
    </row>
    <row r="108" ht="12" customHeight="1">
      <c r="I108" s="28"/>
    </row>
    <row r="109" ht="12" customHeight="1">
      <c r="I109" s="26"/>
    </row>
    <row r="110" ht="12" customHeight="1">
      <c r="I110" s="26"/>
    </row>
    <row r="111" ht="12" customHeight="1">
      <c r="I111" s="26"/>
    </row>
    <row r="112" ht="12" customHeight="1">
      <c r="I112" s="26"/>
    </row>
    <row r="113" ht="12" customHeight="1">
      <c r="I113" s="26"/>
    </row>
    <row r="114" ht="12" customHeight="1">
      <c r="I114" s="26"/>
    </row>
    <row r="115" ht="12" customHeight="1">
      <c r="I115" s="26"/>
    </row>
    <row r="116" ht="12" customHeight="1">
      <c r="I116" s="26"/>
    </row>
    <row r="117" ht="12" customHeight="1">
      <c r="I117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r.3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showGridLines="0" view="pageBreakPreview" zoomScaleSheetLayoutView="100" zoomScalePageLayoutView="0" workbookViewId="0" topLeftCell="A1">
      <selection activeCell="H13" sqref="H13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604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363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605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609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9" s="6" customFormat="1" ht="9.75" customHeight="1">
      <c r="A11" s="2"/>
      <c r="B11" s="2"/>
      <c r="C11" s="3"/>
      <c r="D11" s="3"/>
      <c r="E11" s="3"/>
      <c r="F11" s="4"/>
      <c r="G11" s="5"/>
      <c r="H11" s="5"/>
      <c r="I11" s="28"/>
    </row>
    <row r="12" spans="1:9" s="6" customFormat="1" ht="21" customHeight="1">
      <c r="A12" s="2"/>
      <c r="B12" s="2"/>
      <c r="C12" s="3"/>
      <c r="D12" s="3"/>
      <c r="E12" s="3"/>
      <c r="F12" s="4"/>
      <c r="G12" s="5"/>
      <c r="H12" s="5"/>
      <c r="I12" s="28"/>
    </row>
    <row r="13" spans="1:9" s="6" customFormat="1" ht="21" customHeight="1">
      <c r="A13" s="2"/>
      <c r="B13" s="2"/>
      <c r="C13" s="3"/>
      <c r="D13" s="3"/>
      <c r="E13" s="3"/>
      <c r="F13" s="4"/>
      <c r="G13" s="5"/>
      <c r="H13" s="5"/>
      <c r="I13" s="28"/>
    </row>
    <row r="14" spans="1:9" s="6" customFormat="1" ht="24" customHeight="1">
      <c r="A14" s="2"/>
      <c r="B14" s="2"/>
      <c r="C14" s="3"/>
      <c r="D14" s="3"/>
      <c r="E14" s="3"/>
      <c r="F14" s="4"/>
      <c r="G14" s="5"/>
      <c r="H14" s="5"/>
      <c r="I14" s="28"/>
    </row>
    <row r="15" spans="1:9" s="6" customFormat="1" ht="24" customHeight="1">
      <c r="A15" s="2"/>
      <c r="B15" s="2"/>
      <c r="C15" s="3"/>
      <c r="D15" s="3"/>
      <c r="E15" s="3"/>
      <c r="F15" s="4"/>
      <c r="G15" s="5"/>
      <c r="H15" s="5"/>
      <c r="I15" s="28"/>
    </row>
    <row r="16" spans="1:9" s="6" customFormat="1" ht="13.5" customHeight="1">
      <c r="A16" s="2"/>
      <c r="B16" s="2"/>
      <c r="C16" s="3"/>
      <c r="D16" s="3"/>
      <c r="E16" s="3"/>
      <c r="F16" s="4"/>
      <c r="G16" s="5"/>
      <c r="H16" s="5"/>
      <c r="I16" s="28"/>
    </row>
    <row r="17" spans="1:9" s="6" customFormat="1" ht="24" customHeight="1">
      <c r="A17" s="2"/>
      <c r="B17" s="2"/>
      <c r="C17" s="3"/>
      <c r="D17" s="3"/>
      <c r="E17" s="3"/>
      <c r="F17" s="4"/>
      <c r="G17" s="5"/>
      <c r="H17" s="5"/>
      <c r="I17" s="28"/>
    </row>
    <row r="18" spans="1:9" s="6" customFormat="1" ht="24" customHeight="1">
      <c r="A18" s="2"/>
      <c r="B18" s="2"/>
      <c r="C18" s="3"/>
      <c r="D18" s="3"/>
      <c r="E18" s="3"/>
      <c r="F18" s="4"/>
      <c r="G18" s="5"/>
      <c r="H18" s="5"/>
      <c r="I18" s="28"/>
    </row>
    <row r="19" spans="1:9" s="6" customFormat="1" ht="13.5" customHeight="1">
      <c r="A19" s="2"/>
      <c r="B19" s="2"/>
      <c r="C19" s="3"/>
      <c r="D19" s="3"/>
      <c r="E19" s="3"/>
      <c r="F19" s="4"/>
      <c r="G19" s="5"/>
      <c r="H19" s="5"/>
      <c r="I19" s="28"/>
    </row>
    <row r="20" spans="1:9" s="6" customFormat="1" ht="13.5" customHeight="1">
      <c r="A20" s="2"/>
      <c r="B20" s="2"/>
      <c r="C20" s="3"/>
      <c r="D20" s="3"/>
      <c r="E20" s="3"/>
      <c r="F20" s="4"/>
      <c r="G20" s="5"/>
      <c r="H20" s="5"/>
      <c r="I20" s="28"/>
    </row>
    <row r="21" spans="1:9" s="6" customFormat="1" ht="13.5" customHeight="1">
      <c r="A21" s="2"/>
      <c r="B21" s="2"/>
      <c r="C21" s="3"/>
      <c r="D21" s="3"/>
      <c r="E21" s="3"/>
      <c r="F21" s="4"/>
      <c r="G21" s="5"/>
      <c r="H21" s="5"/>
      <c r="I21" s="28"/>
    </row>
    <row r="22" spans="1:9" s="6" customFormat="1" ht="13.5" customHeight="1">
      <c r="A22" s="2"/>
      <c r="B22" s="2"/>
      <c r="C22" s="3"/>
      <c r="D22" s="3"/>
      <c r="E22" s="3"/>
      <c r="F22" s="4"/>
      <c r="G22" s="5"/>
      <c r="H22" s="5"/>
      <c r="I22" s="28"/>
    </row>
    <row r="23" spans="1:9" s="6" customFormat="1" ht="13.5" customHeight="1">
      <c r="A23" s="2"/>
      <c r="B23" s="2"/>
      <c r="C23" s="3"/>
      <c r="D23" s="3"/>
      <c r="E23" s="3"/>
      <c r="F23" s="4"/>
      <c r="G23" s="5"/>
      <c r="H23" s="5"/>
      <c r="I23" s="28"/>
    </row>
    <row r="24" spans="1:9" s="6" customFormat="1" ht="13.5" customHeight="1">
      <c r="A24" s="2"/>
      <c r="B24" s="2"/>
      <c r="C24" s="3"/>
      <c r="D24" s="3"/>
      <c r="E24" s="3"/>
      <c r="F24" s="4"/>
      <c r="G24" s="5"/>
      <c r="H24" s="5"/>
      <c r="I24" s="28"/>
    </row>
    <row r="25" spans="1:9" s="6" customFormat="1" ht="13.5" customHeight="1">
      <c r="A25" s="2"/>
      <c r="B25" s="2"/>
      <c r="C25" s="3"/>
      <c r="D25" s="3"/>
      <c r="E25" s="3"/>
      <c r="F25" s="4"/>
      <c r="G25" s="5"/>
      <c r="H25" s="5"/>
      <c r="I25" s="28"/>
    </row>
    <row r="26" spans="1:9" s="6" customFormat="1" ht="13.5" customHeight="1">
      <c r="A26" s="2"/>
      <c r="B26" s="2"/>
      <c r="C26" s="3"/>
      <c r="D26" s="3"/>
      <c r="E26" s="3"/>
      <c r="F26" s="4"/>
      <c r="G26" s="5"/>
      <c r="H26" s="5"/>
      <c r="I26" s="28"/>
    </row>
    <row r="27" spans="1:9" s="6" customFormat="1" ht="13.5" customHeight="1">
      <c r="A27" s="2"/>
      <c r="B27" s="2"/>
      <c r="C27" s="3"/>
      <c r="D27" s="3"/>
      <c r="E27" s="3"/>
      <c r="F27" s="4"/>
      <c r="G27" s="5"/>
      <c r="H27" s="5"/>
      <c r="I27" s="28"/>
    </row>
    <row r="28" spans="1:9" s="6" customFormat="1" ht="13.5" customHeight="1">
      <c r="A28" s="2"/>
      <c r="B28" s="2"/>
      <c r="C28" s="3"/>
      <c r="D28" s="3"/>
      <c r="E28" s="3"/>
      <c r="F28" s="4"/>
      <c r="G28" s="5"/>
      <c r="H28" s="5"/>
      <c r="I28" s="28"/>
    </row>
    <row r="29" spans="1:9" s="6" customFormat="1" ht="24" customHeight="1">
      <c r="A29" s="2"/>
      <c r="B29" s="2"/>
      <c r="C29" s="3"/>
      <c r="D29" s="3"/>
      <c r="E29" s="3"/>
      <c r="F29" s="4"/>
      <c r="G29" s="5"/>
      <c r="H29" s="5"/>
      <c r="I29" s="28"/>
    </row>
    <row r="30" spans="1:9" s="6" customFormat="1" ht="24" customHeight="1">
      <c r="A30" s="2"/>
      <c r="B30" s="2"/>
      <c r="C30" s="3"/>
      <c r="D30" s="3"/>
      <c r="E30" s="3"/>
      <c r="F30" s="4"/>
      <c r="G30" s="5"/>
      <c r="H30" s="5"/>
      <c r="I30" s="28"/>
    </row>
    <row r="31" spans="1:9" s="6" customFormat="1" ht="21" customHeight="1">
      <c r="A31" s="2"/>
      <c r="B31" s="2"/>
      <c r="C31" s="3"/>
      <c r="D31" s="3"/>
      <c r="E31" s="3"/>
      <c r="F31" s="4"/>
      <c r="G31" s="5"/>
      <c r="H31" s="5"/>
      <c r="I31" s="28"/>
    </row>
    <row r="32" spans="1:9" s="6" customFormat="1" ht="24" customHeight="1">
      <c r="A32" s="2"/>
      <c r="B32" s="2"/>
      <c r="C32" s="3"/>
      <c r="D32" s="3"/>
      <c r="E32" s="3"/>
      <c r="F32" s="4"/>
      <c r="G32" s="5"/>
      <c r="H32" s="5"/>
      <c r="I32" s="28"/>
    </row>
    <row r="33" spans="1:9" s="6" customFormat="1" ht="13.5" customHeight="1">
      <c r="A33" s="2"/>
      <c r="B33" s="2"/>
      <c r="C33" s="3"/>
      <c r="D33" s="3"/>
      <c r="E33" s="3"/>
      <c r="F33" s="4"/>
      <c r="G33" s="5"/>
      <c r="H33" s="5"/>
      <c r="I33" s="28"/>
    </row>
    <row r="34" spans="1:9" s="6" customFormat="1" ht="21" customHeight="1">
      <c r="A34" s="2"/>
      <c r="B34" s="2"/>
      <c r="C34" s="3"/>
      <c r="D34" s="3"/>
      <c r="E34" s="3"/>
      <c r="F34" s="4"/>
      <c r="G34" s="5"/>
      <c r="H34" s="5"/>
      <c r="I34" s="28"/>
    </row>
    <row r="35" spans="1:9" s="6" customFormat="1" ht="13.5" customHeight="1">
      <c r="A35" s="2"/>
      <c r="B35" s="2"/>
      <c r="C35" s="3"/>
      <c r="D35" s="3"/>
      <c r="E35" s="3"/>
      <c r="F35" s="4"/>
      <c r="G35" s="5"/>
      <c r="H35" s="5"/>
      <c r="I35" s="28"/>
    </row>
    <row r="36" spans="1:9" s="6" customFormat="1" ht="24" customHeight="1">
      <c r="A36" s="2"/>
      <c r="B36" s="2"/>
      <c r="C36" s="3"/>
      <c r="D36" s="3"/>
      <c r="E36" s="3"/>
      <c r="F36" s="4"/>
      <c r="G36" s="5"/>
      <c r="H36" s="5"/>
      <c r="I36" s="28"/>
    </row>
    <row r="37" spans="1:9" s="6" customFormat="1" ht="24" customHeight="1">
      <c r="A37" s="2"/>
      <c r="B37" s="2"/>
      <c r="C37" s="3"/>
      <c r="D37" s="3"/>
      <c r="E37" s="3"/>
      <c r="F37" s="4"/>
      <c r="G37" s="5"/>
      <c r="H37" s="5"/>
      <c r="I37" s="28"/>
    </row>
    <row r="38" spans="1:9" s="6" customFormat="1" ht="24" customHeight="1">
      <c r="A38" s="2"/>
      <c r="B38" s="2"/>
      <c r="C38" s="3"/>
      <c r="D38" s="3"/>
      <c r="E38" s="3"/>
      <c r="F38" s="4"/>
      <c r="G38" s="5"/>
      <c r="H38" s="5"/>
      <c r="I38" s="28"/>
    </row>
    <row r="39" spans="1:9" s="6" customFormat="1" ht="24" customHeight="1">
      <c r="A39" s="2"/>
      <c r="B39" s="2"/>
      <c r="C39" s="3"/>
      <c r="D39" s="3"/>
      <c r="E39" s="3"/>
      <c r="F39" s="4"/>
      <c r="G39" s="5"/>
      <c r="H39" s="5"/>
      <c r="I39" s="28"/>
    </row>
    <row r="40" spans="1:9" s="6" customFormat="1" ht="13.5" customHeight="1">
      <c r="A40" s="2"/>
      <c r="B40" s="2"/>
      <c r="C40" s="3"/>
      <c r="D40" s="3"/>
      <c r="E40" s="3"/>
      <c r="F40" s="4"/>
      <c r="G40" s="5"/>
      <c r="H40" s="5"/>
      <c r="I40" s="28"/>
    </row>
    <row r="41" spans="1:9" s="6" customFormat="1" ht="21" customHeight="1">
      <c r="A41" s="2"/>
      <c r="B41" s="2"/>
      <c r="C41" s="3"/>
      <c r="D41" s="3"/>
      <c r="E41" s="3"/>
      <c r="F41" s="4"/>
      <c r="G41" s="5"/>
      <c r="H41" s="5"/>
      <c r="I41" s="28"/>
    </row>
    <row r="42" spans="1:9" s="6" customFormat="1" ht="13.5" customHeight="1">
      <c r="A42" s="2"/>
      <c r="B42" s="2"/>
      <c r="C42" s="3"/>
      <c r="D42" s="3"/>
      <c r="E42" s="3"/>
      <c r="F42" s="4"/>
      <c r="G42" s="5"/>
      <c r="H42" s="5"/>
      <c r="I42" s="28"/>
    </row>
    <row r="43" spans="1:9" s="6" customFormat="1" ht="24" customHeight="1">
      <c r="A43" s="2"/>
      <c r="B43" s="2"/>
      <c r="C43" s="3"/>
      <c r="D43" s="3"/>
      <c r="E43" s="3"/>
      <c r="F43" s="4"/>
      <c r="G43" s="5"/>
      <c r="H43" s="5"/>
      <c r="I43" s="28"/>
    </row>
    <row r="44" spans="1:9" s="6" customFormat="1" ht="24" customHeight="1">
      <c r="A44" s="2"/>
      <c r="B44" s="2"/>
      <c r="C44" s="3"/>
      <c r="D44" s="3"/>
      <c r="E44" s="3"/>
      <c r="F44" s="4"/>
      <c r="G44" s="5"/>
      <c r="H44" s="5"/>
      <c r="I44" s="28"/>
    </row>
    <row r="45" spans="1:9" s="6" customFormat="1" ht="13.5" customHeight="1">
      <c r="A45" s="2"/>
      <c r="B45" s="2"/>
      <c r="C45" s="3"/>
      <c r="D45" s="3"/>
      <c r="E45" s="3"/>
      <c r="F45" s="4"/>
      <c r="G45" s="5"/>
      <c r="H45" s="5"/>
      <c r="I45" s="28"/>
    </row>
    <row r="46" spans="1:9" s="6" customFormat="1" ht="24" customHeight="1">
      <c r="A46" s="2"/>
      <c r="B46" s="2"/>
      <c r="C46" s="3"/>
      <c r="D46" s="3"/>
      <c r="E46" s="3"/>
      <c r="F46" s="4"/>
      <c r="G46" s="5"/>
      <c r="H46" s="5"/>
      <c r="I46" s="28"/>
    </row>
    <row r="47" spans="1:9" s="6" customFormat="1" ht="13.5" customHeight="1">
      <c r="A47" s="2"/>
      <c r="B47" s="2"/>
      <c r="C47" s="3"/>
      <c r="D47" s="3"/>
      <c r="E47" s="3"/>
      <c r="F47" s="4"/>
      <c r="G47" s="5"/>
      <c r="H47" s="5"/>
      <c r="I47" s="28"/>
    </row>
    <row r="48" spans="1:9" s="6" customFormat="1" ht="21" customHeight="1">
      <c r="A48" s="2"/>
      <c r="B48" s="2"/>
      <c r="C48" s="3"/>
      <c r="D48" s="3"/>
      <c r="E48" s="3"/>
      <c r="F48" s="4"/>
      <c r="G48" s="5"/>
      <c r="H48" s="5"/>
      <c r="I48" s="28"/>
    </row>
    <row r="49" spans="1:9" s="6" customFormat="1" ht="13.5" customHeight="1">
      <c r="A49" s="2"/>
      <c r="B49" s="2"/>
      <c r="C49" s="3"/>
      <c r="D49" s="3"/>
      <c r="E49" s="3"/>
      <c r="F49" s="4"/>
      <c r="G49" s="5"/>
      <c r="H49" s="5"/>
      <c r="I49" s="28"/>
    </row>
    <row r="50" spans="1:9" s="6" customFormat="1" ht="13.5" customHeight="1">
      <c r="A50" s="2"/>
      <c r="B50" s="2"/>
      <c r="C50" s="3"/>
      <c r="D50" s="3"/>
      <c r="E50" s="3"/>
      <c r="F50" s="4"/>
      <c r="G50" s="5"/>
      <c r="H50" s="5"/>
      <c r="I50" s="28"/>
    </row>
    <row r="51" spans="1:9" s="6" customFormat="1" ht="13.5" customHeight="1">
      <c r="A51" s="2"/>
      <c r="B51" s="2"/>
      <c r="C51" s="3"/>
      <c r="D51" s="3"/>
      <c r="E51" s="3"/>
      <c r="F51" s="4"/>
      <c r="G51" s="5"/>
      <c r="H51" s="5"/>
      <c r="I51" s="28"/>
    </row>
    <row r="52" spans="1:9" s="6" customFormat="1" ht="24" customHeight="1">
      <c r="A52" s="2"/>
      <c r="B52" s="2"/>
      <c r="C52" s="3"/>
      <c r="D52" s="3"/>
      <c r="E52" s="3"/>
      <c r="F52" s="4"/>
      <c r="G52" s="5"/>
      <c r="H52" s="5"/>
      <c r="I52" s="28"/>
    </row>
    <row r="53" spans="1:9" s="6" customFormat="1" ht="21" customHeight="1">
      <c r="A53" s="2"/>
      <c r="B53" s="2"/>
      <c r="C53" s="3"/>
      <c r="D53" s="3"/>
      <c r="E53" s="3"/>
      <c r="F53" s="4"/>
      <c r="G53" s="5"/>
      <c r="H53" s="5"/>
      <c r="I53" s="28"/>
    </row>
    <row r="54" spans="1:9" s="6" customFormat="1" ht="24" customHeight="1">
      <c r="A54" s="2"/>
      <c r="B54" s="2"/>
      <c r="C54" s="3"/>
      <c r="D54" s="3"/>
      <c r="E54" s="3"/>
      <c r="F54" s="4"/>
      <c r="G54" s="5"/>
      <c r="H54" s="5"/>
      <c r="I54" s="28"/>
    </row>
    <row r="55" spans="1:9" s="6" customFormat="1" ht="21" customHeight="1">
      <c r="A55" s="2"/>
      <c r="B55" s="2"/>
      <c r="C55" s="3"/>
      <c r="D55" s="3"/>
      <c r="E55" s="3"/>
      <c r="F55" s="4"/>
      <c r="G55" s="5"/>
      <c r="H55" s="5"/>
      <c r="I55" s="28"/>
    </row>
    <row r="56" spans="1:9" s="6" customFormat="1" ht="21" customHeight="1">
      <c r="A56" s="2"/>
      <c r="B56" s="2"/>
      <c r="C56" s="3"/>
      <c r="D56" s="3"/>
      <c r="E56" s="3"/>
      <c r="F56" s="4"/>
      <c r="G56" s="5"/>
      <c r="H56" s="5"/>
      <c r="I56" s="28"/>
    </row>
    <row r="57" spans="1:9" s="6" customFormat="1" ht="13.5" customHeight="1">
      <c r="A57" s="2"/>
      <c r="B57" s="2"/>
      <c r="C57" s="3"/>
      <c r="D57" s="3"/>
      <c r="E57" s="3"/>
      <c r="F57" s="4"/>
      <c r="G57" s="5"/>
      <c r="H57" s="5"/>
      <c r="I57" s="28"/>
    </row>
    <row r="58" spans="1:9" s="6" customFormat="1" ht="13.5" customHeight="1">
      <c r="A58" s="2"/>
      <c r="B58" s="2"/>
      <c r="C58" s="3"/>
      <c r="D58" s="3"/>
      <c r="E58" s="3"/>
      <c r="F58" s="4"/>
      <c r="G58" s="5"/>
      <c r="H58" s="5"/>
      <c r="I58" s="28"/>
    </row>
    <row r="59" spans="1:9" s="6" customFormat="1" ht="21" customHeight="1">
      <c r="A59" s="2"/>
      <c r="B59" s="2"/>
      <c r="C59" s="3"/>
      <c r="D59" s="3"/>
      <c r="E59" s="3"/>
      <c r="F59" s="4"/>
      <c r="G59" s="5"/>
      <c r="H59" s="5"/>
      <c r="I59" s="28"/>
    </row>
    <row r="60" ht="12" customHeight="1">
      <c r="I60" s="28"/>
    </row>
    <row r="61" ht="12" customHeight="1">
      <c r="I61" s="28"/>
    </row>
    <row r="62" ht="12" customHeight="1">
      <c r="I62" s="28"/>
    </row>
    <row r="63" ht="12" customHeight="1">
      <c r="I63" s="28"/>
    </row>
    <row r="64" ht="12" customHeight="1">
      <c r="I64" s="28"/>
    </row>
    <row r="65" ht="12" customHeight="1">
      <c r="I65" s="28"/>
    </row>
    <row r="66" ht="12" customHeight="1">
      <c r="I66" s="28"/>
    </row>
    <row r="67" ht="12" customHeight="1">
      <c r="I67" s="28"/>
    </row>
    <row r="68" ht="12" customHeight="1">
      <c r="I68" s="28"/>
    </row>
    <row r="69" ht="12" customHeight="1">
      <c r="I69" s="28"/>
    </row>
    <row r="70" ht="12" customHeight="1">
      <c r="I70" s="26"/>
    </row>
    <row r="71" ht="12" customHeight="1">
      <c r="I71" s="26"/>
    </row>
    <row r="72" ht="12" customHeight="1">
      <c r="I72" s="26"/>
    </row>
    <row r="73" ht="12" customHeight="1">
      <c r="I73" s="26"/>
    </row>
    <row r="74" ht="12" customHeight="1">
      <c r="I74" s="26"/>
    </row>
    <row r="75" ht="12" customHeight="1">
      <c r="I75" s="26"/>
    </row>
    <row r="76" ht="12" customHeight="1">
      <c r="I76" s="26"/>
    </row>
    <row r="77" ht="12" customHeight="1">
      <c r="I77" s="26"/>
    </row>
    <row r="78" ht="12" customHeight="1">
      <c r="I78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r.3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showGridLines="0" view="pageBreakPreview" zoomScaleSheetLayoutView="100" zoomScalePageLayoutView="0" workbookViewId="0" topLeftCell="A1">
      <selection activeCell="H13" sqref="H13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604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528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529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605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609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H13+H16+H20+H25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SUM(H14:H15)</f>
        <v>0</v>
      </c>
    </row>
    <row r="14" spans="1:11" s="6" customFormat="1" ht="24" customHeight="1">
      <c r="A14" s="278">
        <v>1</v>
      </c>
      <c r="B14" s="279">
        <v>27</v>
      </c>
      <c r="C14" s="280" t="s">
        <v>25</v>
      </c>
      <c r="D14" s="280" t="s">
        <v>26</v>
      </c>
      <c r="E14" s="280" t="s">
        <v>20</v>
      </c>
      <c r="F14" s="281">
        <v>612.688</v>
      </c>
      <c r="G14" s="307"/>
      <c r="H14" s="307">
        <f>F14*G14</f>
        <v>0</v>
      </c>
      <c r="I14" s="308">
        <v>21</v>
      </c>
      <c r="J14" s="309"/>
      <c r="K14" s="309"/>
    </row>
    <row r="15" spans="1:11" s="6" customFormat="1" ht="24" customHeight="1" thickBot="1">
      <c r="A15" s="299">
        <v>2</v>
      </c>
      <c r="B15" s="300">
        <v>27</v>
      </c>
      <c r="C15" s="301" t="s">
        <v>68</v>
      </c>
      <c r="D15" s="301" t="s">
        <v>202</v>
      </c>
      <c r="E15" s="301" t="s">
        <v>63</v>
      </c>
      <c r="F15" s="302">
        <v>78.424</v>
      </c>
      <c r="G15" s="305"/>
      <c r="H15" s="305">
        <f>F15*G15</f>
        <v>0</v>
      </c>
      <c r="I15" s="306">
        <v>21</v>
      </c>
      <c r="J15" s="309"/>
      <c r="K15" s="309"/>
    </row>
    <row r="16" spans="1:11" s="6" customFormat="1" ht="21" customHeight="1" thickBot="1">
      <c r="A16" s="315"/>
      <c r="B16" s="315"/>
      <c r="C16" s="316" t="s">
        <v>13</v>
      </c>
      <c r="D16" s="316" t="s">
        <v>85</v>
      </c>
      <c r="E16" s="316"/>
      <c r="F16" s="317"/>
      <c r="G16" s="318"/>
      <c r="H16" s="318">
        <f>SUM(H17:H19)</f>
        <v>0</v>
      </c>
      <c r="I16" s="319"/>
      <c r="J16" s="309"/>
      <c r="K16" s="309"/>
    </row>
    <row r="17" spans="1:11" s="6" customFormat="1" ht="24" customHeight="1">
      <c r="A17" s="278">
        <v>3</v>
      </c>
      <c r="B17" s="279">
        <v>27</v>
      </c>
      <c r="C17" s="280" t="s">
        <v>365</v>
      </c>
      <c r="D17" s="280" t="s">
        <v>366</v>
      </c>
      <c r="E17" s="280" t="s">
        <v>20</v>
      </c>
      <c r="F17" s="281">
        <v>612.688</v>
      </c>
      <c r="G17" s="307"/>
      <c r="H17" s="307">
        <f>F17*G17</f>
        <v>0</v>
      </c>
      <c r="I17" s="308">
        <v>21</v>
      </c>
      <c r="J17" s="309"/>
      <c r="K17" s="309"/>
    </row>
    <row r="18" spans="1:11" s="6" customFormat="1" ht="24" customHeight="1">
      <c r="A18" s="389" t="s">
        <v>676</v>
      </c>
      <c r="B18" s="390">
        <v>27</v>
      </c>
      <c r="C18" s="271">
        <v>573211111</v>
      </c>
      <c r="D18" s="271" t="s">
        <v>616</v>
      </c>
      <c r="E18" s="271" t="s">
        <v>20</v>
      </c>
      <c r="F18" s="415">
        <v>612.688</v>
      </c>
      <c r="G18" s="303"/>
      <c r="H18" s="272">
        <f>F18*G18</f>
        <v>0</v>
      </c>
      <c r="I18" s="287">
        <v>21</v>
      </c>
      <c r="J18" s="309"/>
      <c r="K18" s="309"/>
    </row>
    <row r="19" spans="1:11" s="6" customFormat="1" ht="13.5" customHeight="1" thickBot="1">
      <c r="A19" s="299">
        <v>4</v>
      </c>
      <c r="B19" s="300">
        <v>27</v>
      </c>
      <c r="C19" s="301" t="s">
        <v>94</v>
      </c>
      <c r="D19" s="301" t="s">
        <v>95</v>
      </c>
      <c r="E19" s="301" t="s">
        <v>35</v>
      </c>
      <c r="F19" s="302">
        <v>14</v>
      </c>
      <c r="G19" s="305"/>
      <c r="H19" s="305">
        <f>F19*G19</f>
        <v>0</v>
      </c>
      <c r="I19" s="306">
        <v>21</v>
      </c>
      <c r="J19" s="309"/>
      <c r="K19" s="309"/>
    </row>
    <row r="20" spans="1:11" s="6" customFormat="1" ht="21" customHeight="1" thickBot="1">
      <c r="A20" s="315"/>
      <c r="B20" s="315"/>
      <c r="C20" s="316" t="s">
        <v>123</v>
      </c>
      <c r="D20" s="316" t="s">
        <v>124</v>
      </c>
      <c r="E20" s="316"/>
      <c r="F20" s="317"/>
      <c r="G20" s="318"/>
      <c r="H20" s="318">
        <f>SUM(H21:H24)</f>
        <v>0</v>
      </c>
      <c r="I20" s="319"/>
      <c r="J20" s="309"/>
      <c r="K20" s="309"/>
    </row>
    <row r="21" spans="1:11" s="6" customFormat="1" ht="13.5" customHeight="1">
      <c r="A21" s="278">
        <v>5</v>
      </c>
      <c r="B21" s="279">
        <v>27</v>
      </c>
      <c r="C21" s="280" t="s">
        <v>125</v>
      </c>
      <c r="D21" s="280" t="s">
        <v>126</v>
      </c>
      <c r="E21" s="280" t="s">
        <v>35</v>
      </c>
      <c r="F21" s="281">
        <v>14</v>
      </c>
      <c r="G21" s="307"/>
      <c r="H21" s="307">
        <f>F21*G21</f>
        <v>0</v>
      </c>
      <c r="I21" s="308">
        <v>21</v>
      </c>
      <c r="J21" s="309"/>
      <c r="K21" s="309"/>
    </row>
    <row r="22" spans="1:11" s="6" customFormat="1" ht="13.5" customHeight="1">
      <c r="A22" s="273">
        <v>6</v>
      </c>
      <c r="B22" s="274">
        <v>27</v>
      </c>
      <c r="C22" s="271" t="s">
        <v>127</v>
      </c>
      <c r="D22" s="271" t="s">
        <v>128</v>
      </c>
      <c r="E22" s="271" t="s">
        <v>63</v>
      </c>
      <c r="F22" s="275">
        <v>78.424</v>
      </c>
      <c r="G22" s="272"/>
      <c r="H22" s="272">
        <f>F22*G22</f>
        <v>0</v>
      </c>
      <c r="I22" s="287">
        <v>21</v>
      </c>
      <c r="J22" s="309"/>
      <c r="K22" s="309"/>
    </row>
    <row r="23" spans="1:11" s="6" customFormat="1" ht="24" customHeight="1">
      <c r="A23" s="273">
        <v>7</v>
      </c>
      <c r="B23" s="274">
        <v>27</v>
      </c>
      <c r="C23" s="271" t="s">
        <v>129</v>
      </c>
      <c r="D23" s="271" t="s">
        <v>130</v>
      </c>
      <c r="E23" s="271" t="s">
        <v>63</v>
      </c>
      <c r="F23" s="275">
        <v>705.816</v>
      </c>
      <c r="G23" s="272"/>
      <c r="H23" s="272">
        <f>F23*G23</f>
        <v>0</v>
      </c>
      <c r="I23" s="287">
        <v>21</v>
      </c>
      <c r="J23" s="309"/>
      <c r="K23" s="309"/>
    </row>
    <row r="24" spans="1:11" s="6" customFormat="1" ht="24" customHeight="1" thickBot="1">
      <c r="A24" s="299">
        <v>8</v>
      </c>
      <c r="B24" s="300">
        <v>27</v>
      </c>
      <c r="C24" s="301" t="s">
        <v>233</v>
      </c>
      <c r="D24" s="301" t="s">
        <v>234</v>
      </c>
      <c r="E24" s="301" t="s">
        <v>63</v>
      </c>
      <c r="F24" s="302">
        <v>78.424</v>
      </c>
      <c r="G24" s="305"/>
      <c r="H24" s="305">
        <f>F24*G24</f>
        <v>0</v>
      </c>
      <c r="I24" s="306">
        <v>21</v>
      </c>
      <c r="J24" s="309"/>
      <c r="K24" s="309"/>
    </row>
    <row r="25" spans="1:11" s="6" customFormat="1" ht="21" customHeight="1" thickBot="1">
      <c r="A25" s="315"/>
      <c r="B25" s="315"/>
      <c r="C25" s="316" t="s">
        <v>131</v>
      </c>
      <c r="D25" s="316" t="s">
        <v>132</v>
      </c>
      <c r="E25" s="316"/>
      <c r="F25" s="317"/>
      <c r="G25" s="318"/>
      <c r="H25" s="318">
        <f>SUM(H26)</f>
        <v>0</v>
      </c>
      <c r="I25" s="319"/>
      <c r="J25" s="309"/>
      <c r="K25" s="309"/>
    </row>
    <row r="26" spans="1:11" s="6" customFormat="1" ht="24" customHeight="1" thickBot="1">
      <c r="A26" s="336">
        <v>11</v>
      </c>
      <c r="B26" s="337">
        <v>27</v>
      </c>
      <c r="C26" s="338" t="s">
        <v>133</v>
      </c>
      <c r="D26" s="338" t="s">
        <v>134</v>
      </c>
      <c r="E26" s="338" t="s">
        <v>63</v>
      </c>
      <c r="F26" s="339">
        <v>0.443</v>
      </c>
      <c r="G26" s="340"/>
      <c r="H26" s="340">
        <f>F26*G26</f>
        <v>0</v>
      </c>
      <c r="I26" s="341">
        <v>21</v>
      </c>
      <c r="J26" s="309"/>
      <c r="K26" s="309"/>
    </row>
    <row r="27" spans="1:11" s="6" customFormat="1" ht="21" customHeight="1">
      <c r="A27" s="342"/>
      <c r="B27" s="342"/>
      <c r="C27" s="343"/>
      <c r="D27" s="343" t="s">
        <v>143</v>
      </c>
      <c r="E27" s="343"/>
      <c r="F27" s="344"/>
      <c r="G27" s="345"/>
      <c r="H27" s="345">
        <f>H12</f>
        <v>0</v>
      </c>
      <c r="I27" s="319"/>
      <c r="J27" s="309"/>
      <c r="K27" s="309"/>
    </row>
    <row r="28" spans="1:11" ht="12" customHeight="1">
      <c r="A28" s="346"/>
      <c r="B28" s="346"/>
      <c r="C28" s="347"/>
      <c r="D28" s="347"/>
      <c r="E28" s="347"/>
      <c r="F28" s="348"/>
      <c r="G28" s="349"/>
      <c r="H28" s="349"/>
      <c r="I28" s="350"/>
      <c r="J28" s="351"/>
      <c r="K28" s="351"/>
    </row>
    <row r="29" ht="12" customHeight="1">
      <c r="I29" s="28"/>
    </row>
    <row r="30" ht="12" customHeight="1">
      <c r="I30" s="28"/>
    </row>
    <row r="31" ht="12" customHeight="1">
      <c r="I31" s="28"/>
    </row>
    <row r="32" ht="12" customHeight="1">
      <c r="I32" s="28"/>
    </row>
    <row r="33" ht="12" customHeight="1">
      <c r="I33" s="28"/>
    </row>
    <row r="34" ht="12" customHeight="1">
      <c r="I34" s="28"/>
    </row>
    <row r="35" ht="12" customHeight="1">
      <c r="I35" s="28"/>
    </row>
    <row r="36" ht="12" customHeight="1">
      <c r="I36" s="28"/>
    </row>
    <row r="37" ht="12" customHeight="1">
      <c r="I37" s="28"/>
    </row>
    <row r="38" ht="12" customHeight="1">
      <c r="I38" s="28"/>
    </row>
    <row r="39" ht="12" customHeight="1">
      <c r="I39" s="28"/>
    </row>
    <row r="40" ht="12" customHeight="1">
      <c r="I40" s="28"/>
    </row>
    <row r="41" ht="12" customHeight="1">
      <c r="I41" s="28"/>
    </row>
    <row r="42" ht="12" customHeight="1">
      <c r="I42" s="28"/>
    </row>
    <row r="43" ht="12" customHeight="1">
      <c r="I43" s="28"/>
    </row>
    <row r="44" ht="12" customHeight="1">
      <c r="I44" s="28"/>
    </row>
    <row r="45" ht="12" customHeight="1">
      <c r="I45" s="28"/>
    </row>
    <row r="46" ht="12" customHeight="1">
      <c r="I46" s="28"/>
    </row>
    <row r="47" ht="12" customHeight="1">
      <c r="I47" s="28"/>
    </row>
    <row r="48" ht="12" customHeight="1">
      <c r="I48" s="28"/>
    </row>
    <row r="49" ht="12" customHeight="1">
      <c r="I49" s="28"/>
    </row>
    <row r="50" ht="12" customHeight="1">
      <c r="I50" s="28"/>
    </row>
    <row r="51" ht="12" customHeight="1">
      <c r="I51" s="28"/>
    </row>
    <row r="52" ht="12" customHeight="1">
      <c r="I52" s="28"/>
    </row>
    <row r="53" ht="12" customHeight="1">
      <c r="I53" s="28"/>
    </row>
    <row r="54" ht="12" customHeight="1">
      <c r="I54" s="28"/>
    </row>
    <row r="55" ht="12" customHeight="1">
      <c r="I55" s="28"/>
    </row>
    <row r="56" ht="12" customHeight="1">
      <c r="I56" s="28"/>
    </row>
    <row r="57" ht="12" customHeight="1">
      <c r="I57" s="28"/>
    </row>
    <row r="58" ht="12" customHeight="1">
      <c r="I58" s="28"/>
    </row>
    <row r="59" ht="12" customHeight="1">
      <c r="I59" s="28"/>
    </row>
    <row r="60" ht="12" customHeight="1">
      <c r="I60" s="28"/>
    </row>
    <row r="61" ht="12" customHeight="1">
      <c r="I61" s="28"/>
    </row>
    <row r="62" ht="12" customHeight="1">
      <c r="I62" s="28"/>
    </row>
    <row r="63" ht="12" customHeight="1">
      <c r="I63" s="28"/>
    </row>
    <row r="64" ht="12" customHeight="1">
      <c r="I64" s="28"/>
    </row>
    <row r="65" ht="12" customHeight="1">
      <c r="I65" s="28"/>
    </row>
    <row r="66" ht="12" customHeight="1">
      <c r="I66" s="28"/>
    </row>
    <row r="67" ht="12" customHeight="1">
      <c r="I67" s="28"/>
    </row>
    <row r="68" ht="12" customHeight="1">
      <c r="I68" s="28"/>
    </row>
    <row r="69" ht="12" customHeight="1">
      <c r="I69" s="28"/>
    </row>
    <row r="70" ht="12" customHeight="1">
      <c r="I70" s="28"/>
    </row>
    <row r="71" ht="12" customHeight="1">
      <c r="I71" s="28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  <row r="80" ht="12" customHeight="1">
      <c r="I80" s="28"/>
    </row>
    <row r="81" ht="12" customHeight="1">
      <c r="I81" s="28"/>
    </row>
    <row r="82" ht="12" customHeight="1">
      <c r="I82" s="28"/>
    </row>
    <row r="83" ht="12" customHeight="1">
      <c r="I83" s="28"/>
    </row>
    <row r="84" ht="12" customHeight="1">
      <c r="I84" s="28"/>
    </row>
    <row r="85" ht="12" customHeight="1">
      <c r="I85" s="28"/>
    </row>
    <row r="86" ht="12" customHeight="1">
      <c r="I86" s="28"/>
    </row>
    <row r="87" ht="12" customHeight="1">
      <c r="I87" s="28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8"/>
    </row>
    <row r="102" ht="12" customHeight="1">
      <c r="I102" s="28"/>
    </row>
    <row r="103" ht="12" customHeight="1">
      <c r="I103" s="28"/>
    </row>
    <row r="104" ht="12" customHeight="1">
      <c r="I104" s="28"/>
    </row>
    <row r="105" ht="12" customHeight="1">
      <c r="I105" s="28"/>
    </row>
    <row r="106" ht="12" customHeight="1">
      <c r="I106" s="28"/>
    </row>
    <row r="107" ht="12" customHeight="1">
      <c r="I107" s="28"/>
    </row>
    <row r="108" ht="12" customHeight="1">
      <c r="I108" s="28"/>
    </row>
    <row r="109" ht="12" customHeight="1">
      <c r="I109" s="28"/>
    </row>
    <row r="110" ht="12" customHeight="1">
      <c r="I110" s="28"/>
    </row>
    <row r="111" ht="12" customHeight="1">
      <c r="I111" s="28"/>
    </row>
    <row r="112" ht="12" customHeight="1">
      <c r="I112" s="28"/>
    </row>
    <row r="113" ht="12" customHeight="1">
      <c r="I113" s="28"/>
    </row>
    <row r="114" ht="12" customHeight="1">
      <c r="I114" s="28"/>
    </row>
    <row r="115" ht="12" customHeight="1">
      <c r="I115" s="28"/>
    </row>
    <row r="116" ht="12" customHeight="1">
      <c r="I116" s="28"/>
    </row>
    <row r="117" ht="12" customHeight="1">
      <c r="I117" s="28"/>
    </row>
    <row r="118" ht="12" customHeight="1">
      <c r="I118" s="28"/>
    </row>
    <row r="119" ht="12" customHeight="1">
      <c r="I119" s="28"/>
    </row>
    <row r="120" ht="12" customHeight="1">
      <c r="I120" s="26"/>
    </row>
    <row r="121" ht="12" customHeight="1">
      <c r="I121" s="26"/>
    </row>
    <row r="122" ht="12" customHeight="1">
      <c r="I122" s="26"/>
    </row>
    <row r="123" ht="12" customHeight="1">
      <c r="I123" s="26"/>
    </row>
    <row r="124" ht="12" customHeight="1">
      <c r="I124" s="26"/>
    </row>
    <row r="125" ht="12" customHeight="1">
      <c r="I125" s="26"/>
    </row>
    <row r="126" ht="12" customHeight="1">
      <c r="I126" s="26"/>
    </row>
    <row r="127" ht="12" customHeight="1">
      <c r="I127" s="26"/>
    </row>
    <row r="128" ht="12" customHeight="1">
      <c r="I128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r.3</oddFooter>
  </headerFooter>
  <rowBreaks count="1" manualBreakCount="1">
    <brk id="16" max="255" man="1"/>
  </rowBreaks>
  <colBreaks count="1" manualBreakCount="1">
    <brk id="8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4"/>
  <sheetViews>
    <sheetView showGridLines="0" view="pageBreakPreview" zoomScaleSheetLayoutView="100" zoomScalePageLayoutView="0" workbookViewId="0" topLeftCell="A1">
      <selection activeCell="H13" sqref="H13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604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527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367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605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609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H13+H24</f>
        <v>0</v>
      </c>
    </row>
    <row r="13" spans="1:8" s="6" customFormat="1" ht="21" customHeight="1" thickBot="1">
      <c r="A13" s="13"/>
      <c r="B13" s="13"/>
      <c r="C13" s="14" t="s">
        <v>368</v>
      </c>
      <c r="D13" s="14" t="s">
        <v>17</v>
      </c>
      <c r="E13" s="14"/>
      <c r="F13" s="15"/>
      <c r="G13" s="16"/>
      <c r="H13" s="16">
        <f>SUM(H14:H23)</f>
        <v>0</v>
      </c>
    </row>
    <row r="14" spans="1:9" s="6" customFormat="1" ht="13.5" customHeight="1">
      <c r="A14" s="17">
        <v>1</v>
      </c>
      <c r="B14" s="267">
        <v>28</v>
      </c>
      <c r="C14" s="18" t="s">
        <v>148</v>
      </c>
      <c r="D14" s="18" t="s">
        <v>184</v>
      </c>
      <c r="E14" s="18" t="s">
        <v>40</v>
      </c>
      <c r="F14" s="19">
        <v>2.4</v>
      </c>
      <c r="G14" s="20"/>
      <c r="H14" s="20">
        <f>F14*G14</f>
        <v>0</v>
      </c>
      <c r="I14" s="29">
        <v>21</v>
      </c>
    </row>
    <row r="15" spans="1:9" s="6" customFormat="1" ht="13.5" customHeight="1">
      <c r="A15" s="21">
        <v>2</v>
      </c>
      <c r="B15" s="268">
        <v>28</v>
      </c>
      <c r="C15" s="22" t="s">
        <v>369</v>
      </c>
      <c r="D15" s="22" t="s">
        <v>370</v>
      </c>
      <c r="E15" s="22" t="s">
        <v>40</v>
      </c>
      <c r="F15" s="23">
        <v>8.7</v>
      </c>
      <c r="G15" s="24"/>
      <c r="H15" s="24">
        <f>F15*G15</f>
        <v>0</v>
      </c>
      <c r="I15" s="30">
        <v>21</v>
      </c>
    </row>
    <row r="16" spans="1:10" s="6" customFormat="1" ht="13.5" customHeight="1">
      <c r="A16" s="273">
        <v>3</v>
      </c>
      <c r="B16" s="274">
        <v>28</v>
      </c>
      <c r="C16" s="271" t="s">
        <v>371</v>
      </c>
      <c r="D16" s="271" t="s">
        <v>372</v>
      </c>
      <c r="E16" s="271" t="s">
        <v>40</v>
      </c>
      <c r="F16" s="275">
        <v>17.4</v>
      </c>
      <c r="G16" s="272"/>
      <c r="H16" s="272">
        <f aca="true" t="shared" si="0" ref="H16:H22">F16*G16</f>
        <v>0</v>
      </c>
      <c r="I16" s="287">
        <v>21</v>
      </c>
      <c r="J16" s="309"/>
    </row>
    <row r="17" spans="1:10" s="6" customFormat="1" ht="13.5" customHeight="1">
      <c r="A17" s="273">
        <v>4</v>
      </c>
      <c r="B17" s="274">
        <v>28</v>
      </c>
      <c r="C17" s="271" t="s">
        <v>47</v>
      </c>
      <c r="D17" s="271" t="s">
        <v>185</v>
      </c>
      <c r="E17" s="271" t="s">
        <v>40</v>
      </c>
      <c r="F17" s="275">
        <v>8.7</v>
      </c>
      <c r="G17" s="272"/>
      <c r="H17" s="272">
        <f t="shared" si="0"/>
        <v>0</v>
      </c>
      <c r="I17" s="287">
        <v>21</v>
      </c>
      <c r="J17" s="309"/>
    </row>
    <row r="18" spans="1:10" s="6" customFormat="1" ht="13.5" customHeight="1">
      <c r="A18" s="273">
        <v>5</v>
      </c>
      <c r="B18" s="274">
        <v>28</v>
      </c>
      <c r="C18" s="271" t="s">
        <v>264</v>
      </c>
      <c r="D18" s="271" t="s">
        <v>373</v>
      </c>
      <c r="E18" s="271" t="s">
        <v>20</v>
      </c>
      <c r="F18" s="275">
        <v>20.3</v>
      </c>
      <c r="G18" s="272"/>
      <c r="H18" s="272">
        <f t="shared" si="0"/>
        <v>0</v>
      </c>
      <c r="I18" s="287">
        <v>21</v>
      </c>
      <c r="J18" s="309"/>
    </row>
    <row r="19" spans="1:10" s="6" customFormat="1" ht="13.5" customHeight="1">
      <c r="A19" s="273">
        <v>6</v>
      </c>
      <c r="B19" s="274">
        <v>28</v>
      </c>
      <c r="C19" s="271" t="s">
        <v>266</v>
      </c>
      <c r="D19" s="271" t="s">
        <v>374</v>
      </c>
      <c r="E19" s="271" t="s">
        <v>20</v>
      </c>
      <c r="F19" s="275">
        <v>20.3</v>
      </c>
      <c r="G19" s="272"/>
      <c r="H19" s="272">
        <f t="shared" si="0"/>
        <v>0</v>
      </c>
      <c r="I19" s="287">
        <v>21</v>
      </c>
      <c r="J19" s="309"/>
    </row>
    <row r="20" spans="1:10" s="6" customFormat="1" ht="13.5" customHeight="1">
      <c r="A20" s="273">
        <v>7</v>
      </c>
      <c r="B20" s="274">
        <v>28</v>
      </c>
      <c r="C20" s="271" t="s">
        <v>53</v>
      </c>
      <c r="D20" s="271" t="s">
        <v>190</v>
      </c>
      <c r="E20" s="271" t="s">
        <v>40</v>
      </c>
      <c r="F20" s="275">
        <v>20.3</v>
      </c>
      <c r="G20" s="272"/>
      <c r="H20" s="272">
        <f t="shared" si="0"/>
        <v>0</v>
      </c>
      <c r="I20" s="287">
        <v>21</v>
      </c>
      <c r="J20" s="309"/>
    </row>
    <row r="21" spans="1:10" s="6" customFormat="1" ht="13.5" customHeight="1">
      <c r="A21" s="273">
        <v>8</v>
      </c>
      <c r="B21" s="274">
        <v>28</v>
      </c>
      <c r="C21" s="271" t="s">
        <v>193</v>
      </c>
      <c r="D21" s="271" t="s">
        <v>194</v>
      </c>
      <c r="E21" s="271" t="s">
        <v>40</v>
      </c>
      <c r="F21" s="275">
        <v>2.4</v>
      </c>
      <c r="G21" s="272"/>
      <c r="H21" s="272">
        <f t="shared" si="0"/>
        <v>0</v>
      </c>
      <c r="I21" s="287">
        <v>21</v>
      </c>
      <c r="J21" s="309"/>
    </row>
    <row r="22" spans="1:10" s="6" customFormat="1" ht="13.5" customHeight="1">
      <c r="A22" s="273">
        <v>9</v>
      </c>
      <c r="B22" s="274">
        <v>28</v>
      </c>
      <c r="C22" s="271" t="s">
        <v>59</v>
      </c>
      <c r="D22" s="271" t="s">
        <v>195</v>
      </c>
      <c r="E22" s="271" t="s">
        <v>40</v>
      </c>
      <c r="F22" s="275">
        <v>17.4</v>
      </c>
      <c r="G22" s="272"/>
      <c r="H22" s="272">
        <f t="shared" si="0"/>
        <v>0</v>
      </c>
      <c r="I22" s="287">
        <v>21</v>
      </c>
      <c r="J22" s="309"/>
    </row>
    <row r="23" spans="1:10" s="6" customFormat="1" ht="13.5" customHeight="1" thickBot="1">
      <c r="A23" s="299">
        <v>10</v>
      </c>
      <c r="B23" s="300">
        <v>28</v>
      </c>
      <c r="C23" s="301" t="s">
        <v>152</v>
      </c>
      <c r="D23" s="301" t="s">
        <v>199</v>
      </c>
      <c r="E23" s="301" t="s">
        <v>20</v>
      </c>
      <c r="F23" s="302">
        <v>12</v>
      </c>
      <c r="G23" s="305"/>
      <c r="H23" s="305">
        <f>F23*G23</f>
        <v>0</v>
      </c>
      <c r="I23" s="306">
        <v>21</v>
      </c>
      <c r="J23" s="309"/>
    </row>
    <row r="24" spans="1:10" s="6" customFormat="1" ht="21" customHeight="1" thickBot="1">
      <c r="A24" s="315"/>
      <c r="B24" s="315"/>
      <c r="C24" s="316" t="s">
        <v>131</v>
      </c>
      <c r="D24" s="316" t="s">
        <v>132</v>
      </c>
      <c r="E24" s="316"/>
      <c r="F24" s="317"/>
      <c r="G24" s="318"/>
      <c r="H24" s="318">
        <f>SUM(H25)</f>
        <v>0</v>
      </c>
      <c r="I24" s="319"/>
      <c r="J24" s="309"/>
    </row>
    <row r="25" spans="1:10" s="6" customFormat="1" ht="24" customHeight="1" thickBot="1">
      <c r="A25" s="336">
        <v>11</v>
      </c>
      <c r="B25" s="337">
        <v>28</v>
      </c>
      <c r="C25" s="338" t="s">
        <v>133</v>
      </c>
      <c r="D25" s="338" t="s">
        <v>134</v>
      </c>
      <c r="E25" s="338" t="s">
        <v>63</v>
      </c>
      <c r="F25" s="339">
        <v>0.017</v>
      </c>
      <c r="G25" s="340"/>
      <c r="H25" s="340">
        <f>F25*G25</f>
        <v>0</v>
      </c>
      <c r="I25" s="341">
        <v>21</v>
      </c>
      <c r="J25" s="309"/>
    </row>
    <row r="26" spans="1:10" s="6" customFormat="1" ht="21" customHeight="1">
      <c r="A26" s="342"/>
      <c r="B26" s="342"/>
      <c r="C26" s="343"/>
      <c r="D26" s="343" t="s">
        <v>143</v>
      </c>
      <c r="E26" s="343"/>
      <c r="F26" s="344"/>
      <c r="G26" s="345"/>
      <c r="H26" s="345">
        <f>H12</f>
        <v>0</v>
      </c>
      <c r="I26" s="319"/>
      <c r="J26" s="309"/>
    </row>
    <row r="27" spans="1:10" ht="12" customHeight="1">
      <c r="A27" s="346"/>
      <c r="B27" s="346"/>
      <c r="C27" s="347"/>
      <c r="D27" s="347"/>
      <c r="E27" s="347"/>
      <c r="F27" s="348"/>
      <c r="G27" s="349"/>
      <c r="H27" s="349"/>
      <c r="I27" s="350"/>
      <c r="J27" s="351"/>
    </row>
    <row r="28" spans="1:10" ht="12" customHeight="1">
      <c r="A28" s="346"/>
      <c r="B28" s="346"/>
      <c r="C28" s="347"/>
      <c r="D28" s="347"/>
      <c r="E28" s="347"/>
      <c r="F28" s="348"/>
      <c r="G28" s="349"/>
      <c r="H28" s="349"/>
      <c r="I28" s="350"/>
      <c r="J28" s="351"/>
    </row>
    <row r="29" ht="12" customHeight="1">
      <c r="I29" s="28"/>
    </row>
    <row r="30" ht="12" customHeight="1">
      <c r="I30" s="28"/>
    </row>
    <row r="31" ht="12" customHeight="1">
      <c r="I31" s="28"/>
    </row>
    <row r="32" ht="12" customHeight="1">
      <c r="I32" s="28"/>
    </row>
    <row r="33" ht="12" customHeight="1">
      <c r="I33" s="28"/>
    </row>
    <row r="34" ht="12" customHeight="1">
      <c r="I34" s="28"/>
    </row>
    <row r="35" ht="12" customHeight="1">
      <c r="I35" s="28"/>
    </row>
    <row r="36" ht="12" customHeight="1">
      <c r="I36" s="28"/>
    </row>
    <row r="37" ht="12" customHeight="1">
      <c r="I37" s="28"/>
    </row>
    <row r="38" ht="12" customHeight="1">
      <c r="I38" s="28"/>
    </row>
    <row r="39" ht="12" customHeight="1">
      <c r="I39" s="28"/>
    </row>
    <row r="40" ht="12" customHeight="1">
      <c r="I40" s="28"/>
    </row>
    <row r="41" ht="12" customHeight="1">
      <c r="I41" s="28"/>
    </row>
    <row r="42" ht="12" customHeight="1">
      <c r="I42" s="28"/>
    </row>
    <row r="43" ht="12" customHeight="1">
      <c r="I43" s="28"/>
    </row>
    <row r="44" ht="12" customHeight="1">
      <c r="I44" s="28"/>
    </row>
    <row r="45" ht="12" customHeight="1">
      <c r="I45" s="28"/>
    </row>
    <row r="46" ht="12" customHeight="1">
      <c r="I46" s="28"/>
    </row>
    <row r="47" ht="12" customHeight="1">
      <c r="I47" s="28"/>
    </row>
    <row r="48" ht="12" customHeight="1">
      <c r="I48" s="28"/>
    </row>
    <row r="49" ht="12" customHeight="1">
      <c r="I49" s="28"/>
    </row>
    <row r="50" ht="12" customHeight="1">
      <c r="I50" s="28"/>
    </row>
    <row r="51" ht="12" customHeight="1">
      <c r="I51" s="28"/>
    </row>
    <row r="52" ht="12" customHeight="1">
      <c r="I52" s="28"/>
    </row>
    <row r="53" ht="12" customHeight="1">
      <c r="I53" s="28"/>
    </row>
    <row r="54" ht="12" customHeight="1">
      <c r="I54" s="28"/>
    </row>
    <row r="55" ht="12" customHeight="1">
      <c r="I55" s="28"/>
    </row>
    <row r="56" ht="12" customHeight="1">
      <c r="I56" s="28"/>
    </row>
    <row r="57" ht="12" customHeight="1">
      <c r="I57" s="28"/>
    </row>
    <row r="58" ht="12" customHeight="1">
      <c r="I58" s="28"/>
    </row>
    <row r="59" ht="12" customHeight="1">
      <c r="I59" s="28"/>
    </row>
    <row r="60" ht="12" customHeight="1">
      <c r="I60" s="28"/>
    </row>
    <row r="61" ht="12" customHeight="1">
      <c r="I61" s="28"/>
    </row>
    <row r="62" ht="12" customHeight="1">
      <c r="I62" s="28"/>
    </row>
    <row r="63" ht="12" customHeight="1">
      <c r="I63" s="28"/>
    </row>
    <row r="64" ht="12" customHeight="1">
      <c r="I64" s="28"/>
    </row>
    <row r="65" ht="12" customHeight="1">
      <c r="I65" s="28"/>
    </row>
    <row r="66" ht="12" customHeight="1">
      <c r="I66" s="28"/>
    </row>
    <row r="67" ht="12" customHeight="1">
      <c r="I67" s="28"/>
    </row>
    <row r="68" ht="12" customHeight="1">
      <c r="I68" s="28"/>
    </row>
    <row r="69" ht="12" customHeight="1">
      <c r="I69" s="28"/>
    </row>
    <row r="70" ht="12" customHeight="1">
      <c r="I70" s="28"/>
    </row>
    <row r="71" ht="12" customHeight="1">
      <c r="I71" s="28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  <row r="80" ht="12" customHeight="1">
      <c r="I80" s="28"/>
    </row>
    <row r="81" ht="12" customHeight="1">
      <c r="I81" s="28"/>
    </row>
    <row r="82" ht="12" customHeight="1">
      <c r="I82" s="28"/>
    </row>
    <row r="83" ht="12" customHeight="1">
      <c r="I83" s="28"/>
    </row>
    <row r="84" ht="12" customHeight="1">
      <c r="I84" s="28"/>
    </row>
    <row r="85" ht="12" customHeight="1">
      <c r="I85" s="28"/>
    </row>
    <row r="86" ht="12" customHeight="1">
      <c r="I86" s="28"/>
    </row>
    <row r="87" ht="12" customHeight="1">
      <c r="I87" s="28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8"/>
    </row>
    <row r="102" ht="12" customHeight="1">
      <c r="I102" s="28"/>
    </row>
    <row r="103" ht="12" customHeight="1">
      <c r="I103" s="28"/>
    </row>
    <row r="104" ht="12" customHeight="1">
      <c r="I104" s="28"/>
    </row>
    <row r="105" ht="12" customHeight="1">
      <c r="I105" s="28"/>
    </row>
    <row r="106" ht="12" customHeight="1">
      <c r="I106" s="28"/>
    </row>
    <row r="107" ht="12" customHeight="1">
      <c r="I107" s="28"/>
    </row>
    <row r="108" ht="12" customHeight="1">
      <c r="I108" s="28"/>
    </row>
    <row r="109" ht="12" customHeight="1">
      <c r="I109" s="28"/>
    </row>
    <row r="110" ht="12" customHeight="1">
      <c r="I110" s="28"/>
    </row>
    <row r="111" ht="12" customHeight="1">
      <c r="I111" s="28"/>
    </row>
    <row r="112" ht="12" customHeight="1">
      <c r="I112" s="28"/>
    </row>
    <row r="113" ht="12" customHeight="1">
      <c r="I113" s="28"/>
    </row>
    <row r="114" ht="12" customHeight="1">
      <c r="I114" s="28"/>
    </row>
    <row r="115" ht="12" customHeight="1">
      <c r="I115" s="28"/>
    </row>
    <row r="116" ht="12" customHeight="1">
      <c r="I116" s="26"/>
    </row>
    <row r="117" ht="12" customHeight="1">
      <c r="I117" s="26"/>
    </row>
    <row r="118" ht="12" customHeight="1">
      <c r="I118" s="26"/>
    </row>
    <row r="119" ht="12" customHeight="1">
      <c r="I119" s="26"/>
    </row>
    <row r="120" ht="12" customHeight="1">
      <c r="I120" s="26"/>
    </row>
    <row r="121" ht="12" customHeight="1">
      <c r="I121" s="26"/>
    </row>
    <row r="122" ht="12" customHeight="1">
      <c r="I122" s="26"/>
    </row>
    <row r="123" ht="12" customHeight="1">
      <c r="I123" s="26"/>
    </row>
    <row r="124" ht="12" customHeight="1">
      <c r="I124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showGridLines="0" view="pageBreakPreview" zoomScaleSheetLayoutView="100" zoomScalePageLayoutView="0" workbookViewId="0" topLeftCell="A1">
      <selection activeCell="E37" sqref="E37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604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530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531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583</v>
      </c>
      <c r="B4" s="9"/>
      <c r="C4" s="8"/>
      <c r="D4" s="9" t="s">
        <v>144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10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  <c r="J7" s="255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605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609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318">
        <f>H13+H32+H35+H44+H63+H68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318">
        <f>SUM(H14:H31)</f>
        <v>0</v>
      </c>
    </row>
    <row r="14" spans="1:9" s="6" customFormat="1" ht="24" customHeight="1">
      <c r="A14" s="17">
        <v>1</v>
      </c>
      <c r="B14" s="267">
        <v>2</v>
      </c>
      <c r="C14" s="18" t="s">
        <v>145</v>
      </c>
      <c r="D14" s="18" t="s">
        <v>146</v>
      </c>
      <c r="E14" s="18" t="s">
        <v>20</v>
      </c>
      <c r="F14" s="19">
        <v>173.25</v>
      </c>
      <c r="G14" s="20"/>
      <c r="H14" s="307">
        <f aca="true" t="shared" si="0" ref="H14:H31">F14*G14</f>
        <v>0</v>
      </c>
      <c r="I14" s="29">
        <v>21</v>
      </c>
    </row>
    <row r="15" spans="1:9" s="6" customFormat="1" ht="24" customHeight="1">
      <c r="A15" s="21">
        <v>2</v>
      </c>
      <c r="B15" s="268">
        <v>2</v>
      </c>
      <c r="C15" s="22" t="s">
        <v>18</v>
      </c>
      <c r="D15" s="22" t="s">
        <v>147</v>
      </c>
      <c r="E15" s="22" t="s">
        <v>20</v>
      </c>
      <c r="F15" s="23">
        <v>173.25</v>
      </c>
      <c r="G15" s="24"/>
      <c r="H15" s="272">
        <f t="shared" si="0"/>
        <v>0</v>
      </c>
      <c r="I15" s="30">
        <v>21</v>
      </c>
    </row>
    <row r="16" spans="1:9" s="6" customFormat="1" ht="24" customHeight="1">
      <c r="A16" s="21">
        <v>3</v>
      </c>
      <c r="B16" s="268">
        <v>2</v>
      </c>
      <c r="C16" s="22" t="s">
        <v>21</v>
      </c>
      <c r="D16" s="22" t="s">
        <v>22</v>
      </c>
      <c r="E16" s="22" t="s">
        <v>20</v>
      </c>
      <c r="F16" s="23">
        <v>173.25</v>
      </c>
      <c r="G16" s="24"/>
      <c r="H16" s="272">
        <f t="shared" si="0"/>
        <v>0</v>
      </c>
      <c r="I16" s="30">
        <v>21</v>
      </c>
    </row>
    <row r="17" spans="1:10" s="6" customFormat="1" ht="24" customHeight="1">
      <c r="A17" s="273">
        <v>4</v>
      </c>
      <c r="B17" s="274">
        <v>2</v>
      </c>
      <c r="C17" s="271" t="s">
        <v>25</v>
      </c>
      <c r="D17" s="271" t="s">
        <v>26</v>
      </c>
      <c r="E17" s="271" t="s">
        <v>20</v>
      </c>
      <c r="F17" s="275">
        <v>1557.5</v>
      </c>
      <c r="G17" s="272"/>
      <c r="H17" s="272">
        <f t="shared" si="0"/>
        <v>0</v>
      </c>
      <c r="I17" s="287">
        <v>21</v>
      </c>
      <c r="J17" s="309"/>
    </row>
    <row r="18" spans="1:10" s="6" customFormat="1" ht="24" customHeight="1">
      <c r="A18" s="273">
        <v>5</v>
      </c>
      <c r="B18" s="274">
        <v>2</v>
      </c>
      <c r="C18" s="271" t="s">
        <v>33</v>
      </c>
      <c r="D18" s="271" t="s">
        <v>34</v>
      </c>
      <c r="E18" s="271" t="s">
        <v>35</v>
      </c>
      <c r="F18" s="275">
        <v>3</v>
      </c>
      <c r="G18" s="272"/>
      <c r="H18" s="272">
        <f t="shared" si="0"/>
        <v>0</v>
      </c>
      <c r="I18" s="287">
        <v>21</v>
      </c>
      <c r="J18" s="309"/>
    </row>
    <row r="19" spans="1:10" s="6" customFormat="1" ht="24" customHeight="1">
      <c r="A19" s="273">
        <v>6</v>
      </c>
      <c r="B19" s="274">
        <v>2</v>
      </c>
      <c r="C19" s="271" t="s">
        <v>36</v>
      </c>
      <c r="D19" s="271" t="s">
        <v>37</v>
      </c>
      <c r="E19" s="271" t="s">
        <v>35</v>
      </c>
      <c r="F19" s="275">
        <v>3</v>
      </c>
      <c r="G19" s="272"/>
      <c r="H19" s="272">
        <f t="shared" si="0"/>
        <v>0</v>
      </c>
      <c r="I19" s="287">
        <v>21</v>
      </c>
      <c r="J19" s="309"/>
    </row>
    <row r="20" spans="1:10" s="6" customFormat="1" ht="13.5" customHeight="1">
      <c r="A20" s="273">
        <v>7</v>
      </c>
      <c r="B20" s="274">
        <v>2</v>
      </c>
      <c r="C20" s="271" t="s">
        <v>38</v>
      </c>
      <c r="D20" s="271" t="s">
        <v>39</v>
      </c>
      <c r="E20" s="271" t="s">
        <v>40</v>
      </c>
      <c r="F20" s="275">
        <v>10.8</v>
      </c>
      <c r="G20" s="272"/>
      <c r="H20" s="272">
        <f t="shared" si="0"/>
        <v>0</v>
      </c>
      <c r="I20" s="287">
        <v>21</v>
      </c>
      <c r="J20" s="309"/>
    </row>
    <row r="21" spans="1:10" s="6" customFormat="1" ht="13.5" customHeight="1">
      <c r="A21" s="273">
        <v>8</v>
      </c>
      <c r="B21" s="274">
        <v>2</v>
      </c>
      <c r="C21" s="271" t="s">
        <v>148</v>
      </c>
      <c r="D21" s="271" t="s">
        <v>149</v>
      </c>
      <c r="E21" s="271" t="s">
        <v>40</v>
      </c>
      <c r="F21" s="275">
        <v>4.725</v>
      </c>
      <c r="G21" s="272"/>
      <c r="H21" s="272">
        <f t="shared" si="0"/>
        <v>0</v>
      </c>
      <c r="I21" s="287">
        <v>21</v>
      </c>
      <c r="J21" s="309"/>
    </row>
    <row r="22" spans="1:10" s="6" customFormat="1" ht="24" customHeight="1">
      <c r="A22" s="273">
        <v>9</v>
      </c>
      <c r="B22" s="274">
        <v>2</v>
      </c>
      <c r="C22" s="271" t="s">
        <v>150</v>
      </c>
      <c r="D22" s="271" t="s">
        <v>151</v>
      </c>
      <c r="E22" s="271" t="s">
        <v>40</v>
      </c>
      <c r="F22" s="275">
        <v>720.653</v>
      </c>
      <c r="G22" s="272"/>
      <c r="H22" s="272">
        <f t="shared" si="0"/>
        <v>0</v>
      </c>
      <c r="I22" s="287">
        <v>21</v>
      </c>
      <c r="J22" s="309"/>
    </row>
    <row r="23" spans="1:10" s="6" customFormat="1" ht="24" customHeight="1">
      <c r="A23" s="273">
        <v>10</v>
      </c>
      <c r="B23" s="274">
        <v>2</v>
      </c>
      <c r="C23" s="271" t="s">
        <v>152</v>
      </c>
      <c r="D23" s="271" t="s">
        <v>153</v>
      </c>
      <c r="E23" s="271" t="s">
        <v>20</v>
      </c>
      <c r="F23" s="275">
        <v>31.5</v>
      </c>
      <c r="G23" s="272"/>
      <c r="H23" s="272">
        <f t="shared" si="0"/>
        <v>0</v>
      </c>
      <c r="I23" s="287">
        <v>21</v>
      </c>
      <c r="J23" s="309"/>
    </row>
    <row r="24" spans="1:10" s="6" customFormat="1" ht="13.5" customHeight="1">
      <c r="A24" s="273">
        <v>11</v>
      </c>
      <c r="B24" s="274">
        <v>2</v>
      </c>
      <c r="C24" s="271" t="s">
        <v>154</v>
      </c>
      <c r="D24" s="271" t="s">
        <v>155</v>
      </c>
      <c r="E24" s="271" t="s">
        <v>20</v>
      </c>
      <c r="F24" s="275">
        <v>31.5</v>
      </c>
      <c r="G24" s="272"/>
      <c r="H24" s="272">
        <f t="shared" si="0"/>
        <v>0</v>
      </c>
      <c r="I24" s="287">
        <v>21</v>
      </c>
      <c r="J24" s="309"/>
    </row>
    <row r="25" spans="1:10" s="6" customFormat="1" ht="13.5" customHeight="1">
      <c r="A25" s="282">
        <v>12</v>
      </c>
      <c r="B25" s="283">
        <v>2</v>
      </c>
      <c r="C25" s="284" t="s">
        <v>156</v>
      </c>
      <c r="D25" s="284" t="s">
        <v>157</v>
      </c>
      <c r="E25" s="284" t="s">
        <v>158</v>
      </c>
      <c r="F25" s="285">
        <v>2.475</v>
      </c>
      <c r="G25" s="286"/>
      <c r="H25" s="286">
        <f t="shared" si="0"/>
        <v>0</v>
      </c>
      <c r="I25" s="287">
        <v>21</v>
      </c>
      <c r="J25" s="309"/>
    </row>
    <row r="26" spans="1:10" s="6" customFormat="1" ht="24" customHeight="1">
      <c r="A26" s="273">
        <v>13</v>
      </c>
      <c r="B26" s="274">
        <v>2</v>
      </c>
      <c r="C26" s="271" t="s">
        <v>68</v>
      </c>
      <c r="D26" s="271" t="s">
        <v>69</v>
      </c>
      <c r="E26" s="271" t="s">
        <v>63</v>
      </c>
      <c r="F26" s="275">
        <v>465.645</v>
      </c>
      <c r="G26" s="272"/>
      <c r="H26" s="272">
        <f t="shared" si="0"/>
        <v>0</v>
      </c>
      <c r="I26" s="287">
        <v>21</v>
      </c>
      <c r="J26" s="309"/>
    </row>
    <row r="27" spans="1:10" s="6" customFormat="1" ht="13.5" customHeight="1">
      <c r="A27" s="273">
        <v>14</v>
      </c>
      <c r="B27" s="274">
        <v>2</v>
      </c>
      <c r="C27" s="271"/>
      <c r="D27" s="271" t="s">
        <v>613</v>
      </c>
      <c r="E27" s="271"/>
      <c r="F27" s="275"/>
      <c r="G27" s="272"/>
      <c r="H27" s="272">
        <f t="shared" si="0"/>
        <v>0</v>
      </c>
      <c r="I27" s="287">
        <v>21</v>
      </c>
      <c r="J27" s="309"/>
    </row>
    <row r="28" spans="1:10" s="6" customFormat="1" ht="24" customHeight="1">
      <c r="A28" s="282">
        <v>15</v>
      </c>
      <c r="B28" s="283">
        <v>2</v>
      </c>
      <c r="C28" s="284" t="s">
        <v>352</v>
      </c>
      <c r="D28" s="284" t="s">
        <v>353</v>
      </c>
      <c r="E28" s="284" t="s">
        <v>35</v>
      </c>
      <c r="F28" s="285">
        <v>18</v>
      </c>
      <c r="G28" s="286"/>
      <c r="H28" s="286">
        <f t="shared" si="0"/>
        <v>0</v>
      </c>
      <c r="I28" s="287">
        <v>21</v>
      </c>
      <c r="J28" s="309"/>
    </row>
    <row r="29" spans="1:10" s="6" customFormat="1" ht="24" customHeight="1">
      <c r="A29" s="282">
        <v>16</v>
      </c>
      <c r="B29" s="283">
        <v>2</v>
      </c>
      <c r="C29" s="284" t="s">
        <v>354</v>
      </c>
      <c r="D29" s="284" t="s">
        <v>355</v>
      </c>
      <c r="E29" s="284" t="s">
        <v>35</v>
      </c>
      <c r="F29" s="285">
        <v>19.8</v>
      </c>
      <c r="G29" s="286"/>
      <c r="H29" s="286">
        <f t="shared" si="0"/>
        <v>0</v>
      </c>
      <c r="I29" s="287">
        <v>21</v>
      </c>
      <c r="J29" s="309"/>
    </row>
    <row r="30" spans="1:10" s="6" customFormat="1" ht="13.5" customHeight="1">
      <c r="A30" s="282">
        <v>17</v>
      </c>
      <c r="B30" s="283">
        <v>2</v>
      </c>
      <c r="C30" s="284" t="s">
        <v>356</v>
      </c>
      <c r="D30" s="284" t="s">
        <v>357</v>
      </c>
      <c r="E30" s="284" t="s">
        <v>40</v>
      </c>
      <c r="F30" s="285">
        <v>3.827</v>
      </c>
      <c r="G30" s="286"/>
      <c r="H30" s="286">
        <f t="shared" si="0"/>
        <v>0</v>
      </c>
      <c r="I30" s="287">
        <v>21</v>
      </c>
      <c r="J30" s="309"/>
    </row>
    <row r="31" spans="1:10" s="6" customFormat="1" ht="13.5" customHeight="1" thickBot="1">
      <c r="A31" s="310">
        <v>18</v>
      </c>
      <c r="B31" s="311">
        <v>2</v>
      </c>
      <c r="C31" s="312" t="s">
        <v>358</v>
      </c>
      <c r="D31" s="312" t="s">
        <v>359</v>
      </c>
      <c r="E31" s="312" t="s">
        <v>360</v>
      </c>
      <c r="F31" s="313">
        <v>1</v>
      </c>
      <c r="G31" s="314"/>
      <c r="H31" s="314">
        <f t="shared" si="0"/>
        <v>0</v>
      </c>
      <c r="I31" s="306">
        <v>21</v>
      </c>
      <c r="J31" s="309"/>
    </row>
    <row r="32" spans="1:10" s="6" customFormat="1" ht="21" customHeight="1" thickBot="1">
      <c r="A32" s="315"/>
      <c r="B32" s="315"/>
      <c r="C32" s="316" t="s">
        <v>12</v>
      </c>
      <c r="D32" s="316" t="s">
        <v>81</v>
      </c>
      <c r="E32" s="316"/>
      <c r="F32" s="317"/>
      <c r="G32" s="318"/>
      <c r="H32" s="318">
        <f>SUM(H33:H34)</f>
        <v>0</v>
      </c>
      <c r="I32" s="319"/>
      <c r="J32" s="309"/>
    </row>
    <row r="33" spans="1:10" s="6" customFormat="1" ht="13.5" customHeight="1">
      <c r="A33" s="278">
        <v>30</v>
      </c>
      <c r="B33" s="279">
        <v>2</v>
      </c>
      <c r="C33" s="280" t="s">
        <v>203</v>
      </c>
      <c r="D33" s="280" t="s">
        <v>204</v>
      </c>
      <c r="E33" s="280" t="s">
        <v>40</v>
      </c>
      <c r="F33" s="281">
        <v>11.246</v>
      </c>
      <c r="G33" s="307"/>
      <c r="H33" s="307">
        <f>F33*G33</f>
        <v>0</v>
      </c>
      <c r="I33" s="308">
        <v>21</v>
      </c>
      <c r="J33" s="309"/>
    </row>
    <row r="34" spans="1:10" s="6" customFormat="1" ht="24" customHeight="1" thickBot="1">
      <c r="A34" s="299">
        <v>31</v>
      </c>
      <c r="B34" s="300">
        <v>2</v>
      </c>
      <c r="C34" s="301" t="s">
        <v>689</v>
      </c>
      <c r="D34" s="301" t="s">
        <v>638</v>
      </c>
      <c r="E34" s="301" t="s">
        <v>40</v>
      </c>
      <c r="F34" s="302">
        <v>4.352</v>
      </c>
      <c r="G34" s="305"/>
      <c r="H34" s="305">
        <f>F34*G34</f>
        <v>0</v>
      </c>
      <c r="I34" s="306">
        <v>21</v>
      </c>
      <c r="J34" s="309"/>
    </row>
    <row r="35" spans="1:10" s="6" customFormat="1" ht="21" customHeight="1" thickBot="1">
      <c r="A35" s="315"/>
      <c r="B35" s="315"/>
      <c r="C35" s="316" t="s">
        <v>13</v>
      </c>
      <c r="D35" s="316" t="s">
        <v>85</v>
      </c>
      <c r="E35" s="316"/>
      <c r="F35" s="317"/>
      <c r="G35" s="318"/>
      <c r="H35" s="318">
        <f>SUM(H36:H43)</f>
        <v>0</v>
      </c>
      <c r="I35" s="352"/>
      <c r="J35" s="309"/>
    </row>
    <row r="36" spans="1:10" s="6" customFormat="1" ht="13.5" customHeight="1">
      <c r="A36" s="278">
        <v>19</v>
      </c>
      <c r="B36" s="279">
        <v>2</v>
      </c>
      <c r="C36" s="280" t="s">
        <v>159</v>
      </c>
      <c r="D36" s="280" t="s">
        <v>160</v>
      </c>
      <c r="E36" s="280" t="s">
        <v>20</v>
      </c>
      <c r="F36" s="281">
        <v>173.25</v>
      </c>
      <c r="G36" s="307"/>
      <c r="H36" s="307">
        <f aca="true" t="shared" si="1" ref="H36:H43">F36*G36</f>
        <v>0</v>
      </c>
      <c r="I36" s="308">
        <v>21</v>
      </c>
      <c r="J36" s="309"/>
    </row>
    <row r="37" spans="1:10" s="6" customFormat="1" ht="24" customHeight="1">
      <c r="A37" s="273">
        <v>20</v>
      </c>
      <c r="B37" s="274">
        <v>2</v>
      </c>
      <c r="C37" s="271" t="s">
        <v>86</v>
      </c>
      <c r="D37" s="271" t="s">
        <v>87</v>
      </c>
      <c r="E37" s="271" t="s">
        <v>20</v>
      </c>
      <c r="F37" s="275">
        <v>173.25</v>
      </c>
      <c r="G37" s="272"/>
      <c r="H37" s="272">
        <f t="shared" si="1"/>
        <v>0</v>
      </c>
      <c r="I37" s="287">
        <v>21</v>
      </c>
      <c r="J37" s="309"/>
    </row>
    <row r="38" spans="1:10" s="6" customFormat="1" ht="24" customHeight="1">
      <c r="A38" s="273">
        <v>21</v>
      </c>
      <c r="B38" s="274">
        <v>2</v>
      </c>
      <c r="C38" s="271" t="s">
        <v>88</v>
      </c>
      <c r="D38" s="271" t="s">
        <v>89</v>
      </c>
      <c r="E38" s="271" t="s">
        <v>20</v>
      </c>
      <c r="F38" s="275">
        <v>173.25</v>
      </c>
      <c r="G38" s="272"/>
      <c r="H38" s="272">
        <f t="shared" si="1"/>
        <v>0</v>
      </c>
      <c r="I38" s="287">
        <v>21</v>
      </c>
      <c r="J38" s="309"/>
    </row>
    <row r="39" spans="1:10" s="6" customFormat="1" ht="24" customHeight="1">
      <c r="A39" s="273">
        <v>22</v>
      </c>
      <c r="B39" s="274">
        <v>2</v>
      </c>
      <c r="C39" s="271" t="s">
        <v>90</v>
      </c>
      <c r="D39" s="271" t="s">
        <v>91</v>
      </c>
      <c r="E39" s="271" t="s">
        <v>20</v>
      </c>
      <c r="F39" s="275">
        <v>1557.5</v>
      </c>
      <c r="G39" s="272"/>
      <c r="H39" s="272">
        <f t="shared" si="1"/>
        <v>0</v>
      </c>
      <c r="I39" s="287">
        <v>21</v>
      </c>
      <c r="J39" s="309"/>
    </row>
    <row r="40" spans="1:10" s="6" customFormat="1" ht="24" customHeight="1">
      <c r="A40" s="295">
        <v>23</v>
      </c>
      <c r="B40" s="296">
        <v>2</v>
      </c>
      <c r="C40" s="297" t="s">
        <v>161</v>
      </c>
      <c r="D40" s="297" t="s">
        <v>162</v>
      </c>
      <c r="E40" s="297" t="s">
        <v>20</v>
      </c>
      <c r="F40" s="298">
        <v>173.25</v>
      </c>
      <c r="G40" s="328"/>
      <c r="H40" s="328">
        <f t="shared" si="1"/>
        <v>0</v>
      </c>
      <c r="I40" s="329">
        <v>21</v>
      </c>
      <c r="J40" s="309"/>
    </row>
    <row r="41" spans="1:10" s="6" customFormat="1" ht="13.5" customHeight="1">
      <c r="A41" s="353" t="s">
        <v>621</v>
      </c>
      <c r="B41" s="354">
        <v>2</v>
      </c>
      <c r="C41" s="355">
        <v>573211111</v>
      </c>
      <c r="D41" s="355" t="s">
        <v>616</v>
      </c>
      <c r="E41" s="355" t="s">
        <v>20</v>
      </c>
      <c r="F41" s="294">
        <v>1904</v>
      </c>
      <c r="G41" s="294"/>
      <c r="H41" s="506">
        <f t="shared" si="1"/>
        <v>0</v>
      </c>
      <c r="I41" s="287">
        <v>21</v>
      </c>
      <c r="J41" s="309"/>
    </row>
    <row r="42" spans="1:10" s="6" customFormat="1" ht="13.5" customHeight="1">
      <c r="A42" s="356" t="s">
        <v>622</v>
      </c>
      <c r="B42" s="331">
        <v>2</v>
      </c>
      <c r="C42" s="332">
        <v>573191111</v>
      </c>
      <c r="D42" s="332" t="s">
        <v>618</v>
      </c>
      <c r="E42" s="332" t="s">
        <v>20</v>
      </c>
      <c r="F42" s="290">
        <v>173.25</v>
      </c>
      <c r="G42" s="290"/>
      <c r="H42" s="505">
        <f t="shared" si="1"/>
        <v>0</v>
      </c>
      <c r="I42" s="304"/>
      <c r="J42" s="309"/>
    </row>
    <row r="43" spans="1:10" s="6" customFormat="1" ht="13.5" customHeight="1" thickBot="1">
      <c r="A43" s="357" t="s">
        <v>665</v>
      </c>
      <c r="B43" s="334">
        <v>2</v>
      </c>
      <c r="C43" s="335">
        <v>599141111</v>
      </c>
      <c r="D43" s="335" t="s">
        <v>666</v>
      </c>
      <c r="E43" s="335" t="s">
        <v>35</v>
      </c>
      <c r="F43" s="291">
        <v>454</v>
      </c>
      <c r="G43" s="291"/>
      <c r="H43" s="504">
        <f t="shared" si="1"/>
        <v>0</v>
      </c>
      <c r="I43" s="306">
        <v>21</v>
      </c>
      <c r="J43" s="309"/>
    </row>
    <row r="44" spans="1:10" s="6" customFormat="1" ht="21" customHeight="1" thickBot="1">
      <c r="A44" s="315"/>
      <c r="B44" s="315"/>
      <c r="C44" s="316" t="s">
        <v>14</v>
      </c>
      <c r="D44" s="316" t="s">
        <v>96</v>
      </c>
      <c r="E44" s="316"/>
      <c r="F44" s="317"/>
      <c r="G44" s="318"/>
      <c r="H44" s="318">
        <f>SUM(H45:H62)</f>
        <v>0</v>
      </c>
      <c r="I44" s="358"/>
      <c r="J44" s="309"/>
    </row>
    <row r="45" spans="1:10" s="6" customFormat="1" ht="24" customHeight="1">
      <c r="A45" s="278">
        <v>24</v>
      </c>
      <c r="B45" s="279">
        <v>2</v>
      </c>
      <c r="C45" s="280" t="s">
        <v>361</v>
      </c>
      <c r="D45" s="280" t="s">
        <v>98</v>
      </c>
      <c r="E45" s="280" t="s">
        <v>35</v>
      </c>
      <c r="F45" s="281">
        <v>21.98</v>
      </c>
      <c r="G45" s="307"/>
      <c r="H45" s="307">
        <f>F45*G45</f>
        <v>0</v>
      </c>
      <c r="I45" s="308">
        <v>21</v>
      </c>
      <c r="J45" s="309"/>
    </row>
    <row r="46" spans="1:10" s="6" customFormat="1" ht="24" customHeight="1">
      <c r="A46" s="282">
        <v>25</v>
      </c>
      <c r="B46" s="283">
        <v>2</v>
      </c>
      <c r="C46" s="284">
        <v>597107110</v>
      </c>
      <c r="D46" s="284" t="s">
        <v>100</v>
      </c>
      <c r="E46" s="284" t="s">
        <v>35</v>
      </c>
      <c r="F46" s="285">
        <v>22.31</v>
      </c>
      <c r="G46" s="286"/>
      <c r="H46" s="286">
        <f>F46*G46</f>
        <v>0</v>
      </c>
      <c r="I46" s="287">
        <v>121</v>
      </c>
      <c r="J46" s="309"/>
    </row>
    <row r="47" spans="1:10" s="6" customFormat="1" ht="24" customHeight="1">
      <c r="A47" s="273">
        <v>26</v>
      </c>
      <c r="B47" s="274">
        <v>2</v>
      </c>
      <c r="C47" s="271" t="s">
        <v>163</v>
      </c>
      <c r="D47" s="271" t="s">
        <v>164</v>
      </c>
      <c r="E47" s="271" t="s">
        <v>35</v>
      </c>
      <c r="F47" s="275">
        <v>723.62</v>
      </c>
      <c r="G47" s="272"/>
      <c r="H47" s="272">
        <f>F47*G47</f>
        <v>0</v>
      </c>
      <c r="I47" s="287">
        <v>21</v>
      </c>
      <c r="J47" s="309"/>
    </row>
    <row r="48" spans="1:10" s="6" customFormat="1" ht="24" customHeight="1">
      <c r="A48" s="273">
        <v>27</v>
      </c>
      <c r="B48" s="274">
        <v>2</v>
      </c>
      <c r="C48" s="271" t="s">
        <v>165</v>
      </c>
      <c r="D48" s="271" t="s">
        <v>166</v>
      </c>
      <c r="E48" s="271" t="s">
        <v>80</v>
      </c>
      <c r="F48" s="275">
        <v>7</v>
      </c>
      <c r="G48" s="272"/>
      <c r="H48" s="272">
        <f>F48*G48</f>
        <v>0</v>
      </c>
      <c r="I48" s="287">
        <v>21</v>
      </c>
      <c r="J48" s="309"/>
    </row>
    <row r="49" spans="1:10" s="6" customFormat="1" ht="24" customHeight="1">
      <c r="A49" s="282">
        <v>28</v>
      </c>
      <c r="B49" s="283">
        <v>2</v>
      </c>
      <c r="C49" s="284" t="s">
        <v>167</v>
      </c>
      <c r="D49" s="284" t="s">
        <v>168</v>
      </c>
      <c r="E49" s="284" t="s">
        <v>80</v>
      </c>
      <c r="F49" s="285">
        <v>7.105</v>
      </c>
      <c r="G49" s="286"/>
      <c r="H49" s="286">
        <f>F49*G49</f>
        <v>0</v>
      </c>
      <c r="I49" s="287">
        <v>21</v>
      </c>
      <c r="J49" s="309"/>
    </row>
    <row r="50" spans="1:10" s="6" customFormat="1" ht="24" customHeight="1">
      <c r="A50" s="273">
        <v>29</v>
      </c>
      <c r="B50" s="274">
        <v>2</v>
      </c>
      <c r="C50" s="271" t="s">
        <v>101</v>
      </c>
      <c r="D50" s="271" t="s">
        <v>102</v>
      </c>
      <c r="E50" s="271" t="s">
        <v>80</v>
      </c>
      <c r="F50" s="275">
        <v>20</v>
      </c>
      <c r="G50" s="272"/>
      <c r="H50" s="272">
        <f aca="true" t="shared" si="2" ref="H50:H55">F50*G50</f>
        <v>0</v>
      </c>
      <c r="I50" s="287">
        <v>21</v>
      </c>
      <c r="J50" s="309"/>
    </row>
    <row r="51" spans="1:10" s="6" customFormat="1" ht="24" customHeight="1">
      <c r="A51" s="282">
        <v>30</v>
      </c>
      <c r="B51" s="283">
        <v>2</v>
      </c>
      <c r="C51" s="284" t="s">
        <v>103</v>
      </c>
      <c r="D51" s="284" t="s">
        <v>104</v>
      </c>
      <c r="E51" s="284" t="s">
        <v>80</v>
      </c>
      <c r="F51" s="285">
        <v>20.3</v>
      </c>
      <c r="G51" s="286"/>
      <c r="H51" s="286">
        <f>F51*G51</f>
        <v>0</v>
      </c>
      <c r="I51" s="287">
        <v>21</v>
      </c>
      <c r="J51" s="309"/>
    </row>
    <row r="52" spans="1:10" s="6" customFormat="1" ht="24" customHeight="1">
      <c r="A52" s="273">
        <v>31</v>
      </c>
      <c r="B52" s="274">
        <v>2</v>
      </c>
      <c r="C52" s="271" t="s">
        <v>105</v>
      </c>
      <c r="D52" s="271" t="s">
        <v>106</v>
      </c>
      <c r="E52" s="271" t="s">
        <v>80</v>
      </c>
      <c r="F52" s="275">
        <v>11</v>
      </c>
      <c r="G52" s="272"/>
      <c r="H52" s="272">
        <f t="shared" si="2"/>
        <v>0</v>
      </c>
      <c r="I52" s="287">
        <v>21</v>
      </c>
      <c r="J52" s="309"/>
    </row>
    <row r="53" spans="1:10" s="6" customFormat="1" ht="24" customHeight="1">
      <c r="A53" s="282">
        <v>32</v>
      </c>
      <c r="B53" s="283">
        <v>2</v>
      </c>
      <c r="C53" s="284" t="s">
        <v>107</v>
      </c>
      <c r="D53" s="284" t="s">
        <v>108</v>
      </c>
      <c r="E53" s="284" t="s">
        <v>80</v>
      </c>
      <c r="F53" s="285">
        <v>11</v>
      </c>
      <c r="G53" s="286"/>
      <c r="H53" s="286">
        <f>F53*G53</f>
        <v>0</v>
      </c>
      <c r="I53" s="287">
        <v>21</v>
      </c>
      <c r="J53" s="309"/>
    </row>
    <row r="54" spans="1:10" s="6" customFormat="1" ht="24" customHeight="1">
      <c r="A54" s="273">
        <v>33</v>
      </c>
      <c r="B54" s="274">
        <v>2</v>
      </c>
      <c r="C54" s="271" t="s">
        <v>109</v>
      </c>
      <c r="D54" s="271" t="s">
        <v>110</v>
      </c>
      <c r="E54" s="271" t="s">
        <v>80</v>
      </c>
      <c r="F54" s="275">
        <v>15</v>
      </c>
      <c r="G54" s="272"/>
      <c r="H54" s="272">
        <f t="shared" si="2"/>
        <v>0</v>
      </c>
      <c r="I54" s="287">
        <v>21</v>
      </c>
      <c r="J54" s="309"/>
    </row>
    <row r="55" spans="1:10" s="6" customFormat="1" ht="24" customHeight="1">
      <c r="A55" s="273">
        <v>34</v>
      </c>
      <c r="B55" s="274">
        <v>2</v>
      </c>
      <c r="C55" s="271" t="s">
        <v>169</v>
      </c>
      <c r="D55" s="271" t="s">
        <v>170</v>
      </c>
      <c r="E55" s="271" t="s">
        <v>80</v>
      </c>
      <c r="F55" s="275">
        <v>13</v>
      </c>
      <c r="G55" s="272"/>
      <c r="H55" s="272">
        <f t="shared" si="2"/>
        <v>0</v>
      </c>
      <c r="I55" s="287">
        <v>21</v>
      </c>
      <c r="J55" s="309"/>
    </row>
    <row r="56" spans="1:10" s="6" customFormat="1" ht="13.5" customHeight="1">
      <c r="A56" s="282">
        <v>35</v>
      </c>
      <c r="B56" s="283">
        <v>2</v>
      </c>
      <c r="C56" s="284" t="s">
        <v>171</v>
      </c>
      <c r="D56" s="284" t="s">
        <v>172</v>
      </c>
      <c r="E56" s="284" t="s">
        <v>80</v>
      </c>
      <c r="F56" s="285">
        <v>2</v>
      </c>
      <c r="G56" s="286"/>
      <c r="H56" s="286">
        <f aca="true" t="shared" si="3" ref="H56:H62">F56*G56</f>
        <v>0</v>
      </c>
      <c r="I56" s="287">
        <v>21</v>
      </c>
      <c r="J56" s="309"/>
    </row>
    <row r="57" spans="1:10" s="6" customFormat="1" ht="34.5" customHeight="1">
      <c r="A57" s="273">
        <v>36</v>
      </c>
      <c r="B57" s="274">
        <v>2</v>
      </c>
      <c r="C57" s="271" t="s">
        <v>114</v>
      </c>
      <c r="D57" s="271" t="s">
        <v>115</v>
      </c>
      <c r="E57" s="271" t="s">
        <v>116</v>
      </c>
      <c r="F57" s="275">
        <v>4</v>
      </c>
      <c r="G57" s="272"/>
      <c r="H57" s="272">
        <f t="shared" si="3"/>
        <v>0</v>
      </c>
      <c r="I57" s="287">
        <v>21</v>
      </c>
      <c r="J57" s="309"/>
    </row>
    <row r="58" spans="1:10" s="6" customFormat="1" ht="34.5" customHeight="1">
      <c r="A58" s="273">
        <v>37</v>
      </c>
      <c r="B58" s="274">
        <v>2</v>
      </c>
      <c r="C58" s="271" t="s">
        <v>117</v>
      </c>
      <c r="D58" s="271" t="s">
        <v>118</v>
      </c>
      <c r="E58" s="271" t="s">
        <v>116</v>
      </c>
      <c r="F58" s="275">
        <v>5</v>
      </c>
      <c r="G58" s="272"/>
      <c r="H58" s="272">
        <f t="shared" si="3"/>
        <v>0</v>
      </c>
      <c r="I58" s="287">
        <v>21</v>
      </c>
      <c r="J58" s="309"/>
    </row>
    <row r="59" spans="1:10" s="6" customFormat="1" ht="34.5" customHeight="1">
      <c r="A59" s="273">
        <v>38</v>
      </c>
      <c r="B59" s="274">
        <v>2</v>
      </c>
      <c r="C59" s="271" t="s">
        <v>119</v>
      </c>
      <c r="D59" s="271" t="s">
        <v>173</v>
      </c>
      <c r="E59" s="271" t="s">
        <v>116</v>
      </c>
      <c r="F59" s="275">
        <v>4</v>
      </c>
      <c r="G59" s="272"/>
      <c r="H59" s="272">
        <f t="shared" si="3"/>
        <v>0</v>
      </c>
      <c r="I59" s="287">
        <v>21</v>
      </c>
      <c r="J59" s="309"/>
    </row>
    <row r="60" spans="1:10" s="6" customFormat="1" ht="34.5" customHeight="1">
      <c r="A60" s="273">
        <v>39</v>
      </c>
      <c r="B60" s="274">
        <v>2</v>
      </c>
      <c r="C60" s="271" t="s">
        <v>174</v>
      </c>
      <c r="D60" s="271" t="s">
        <v>175</v>
      </c>
      <c r="E60" s="271" t="s">
        <v>116</v>
      </c>
      <c r="F60" s="275">
        <v>2</v>
      </c>
      <c r="G60" s="272"/>
      <c r="H60" s="272">
        <f t="shared" si="3"/>
        <v>0</v>
      </c>
      <c r="I60" s="287">
        <v>21</v>
      </c>
      <c r="J60" s="309"/>
    </row>
    <row r="61" spans="1:10" s="6" customFormat="1" ht="24" customHeight="1">
      <c r="A61" s="273">
        <v>40</v>
      </c>
      <c r="B61" s="274">
        <v>2</v>
      </c>
      <c r="C61" s="271" t="s">
        <v>176</v>
      </c>
      <c r="D61" s="271" t="s">
        <v>177</v>
      </c>
      <c r="E61" s="271" t="s">
        <v>116</v>
      </c>
      <c r="F61" s="275">
        <v>15</v>
      </c>
      <c r="G61" s="272"/>
      <c r="H61" s="272">
        <f t="shared" si="3"/>
        <v>0</v>
      </c>
      <c r="I61" s="287">
        <v>21</v>
      </c>
      <c r="J61" s="309"/>
    </row>
    <row r="62" spans="1:10" s="6" customFormat="1" ht="13.5" customHeight="1" thickBot="1">
      <c r="A62" s="299">
        <v>41</v>
      </c>
      <c r="B62" s="300">
        <v>2</v>
      </c>
      <c r="C62" s="301" t="s">
        <v>121</v>
      </c>
      <c r="D62" s="301" t="s">
        <v>122</v>
      </c>
      <c r="E62" s="301" t="s">
        <v>35</v>
      </c>
      <c r="F62" s="302">
        <v>745.6</v>
      </c>
      <c r="G62" s="305"/>
      <c r="H62" s="305">
        <f t="shared" si="3"/>
        <v>0</v>
      </c>
      <c r="I62" s="306">
        <v>21</v>
      </c>
      <c r="J62" s="309"/>
    </row>
    <row r="63" spans="1:10" s="6" customFormat="1" ht="21" customHeight="1" thickBot="1">
      <c r="A63" s="315"/>
      <c r="B63" s="315"/>
      <c r="C63" s="316" t="s">
        <v>123</v>
      </c>
      <c r="D63" s="316" t="s">
        <v>124</v>
      </c>
      <c r="E63" s="316"/>
      <c r="F63" s="317"/>
      <c r="G63" s="318"/>
      <c r="H63" s="318">
        <f>SUM(H64:H67)</f>
        <v>0</v>
      </c>
      <c r="I63" s="358"/>
      <c r="J63" s="309"/>
    </row>
    <row r="64" spans="1:10" s="6" customFormat="1" ht="13.5" customHeight="1">
      <c r="A64" s="278">
        <v>42</v>
      </c>
      <c r="B64" s="279">
        <v>2</v>
      </c>
      <c r="C64" s="280" t="s">
        <v>125</v>
      </c>
      <c r="D64" s="280" t="s">
        <v>126</v>
      </c>
      <c r="E64" s="280" t="s">
        <v>35</v>
      </c>
      <c r="F64" s="281">
        <v>650</v>
      </c>
      <c r="G64" s="307"/>
      <c r="H64" s="307">
        <f>F64*G64</f>
        <v>0</v>
      </c>
      <c r="I64" s="308">
        <v>21</v>
      </c>
      <c r="J64" s="309"/>
    </row>
    <row r="65" spans="1:10" s="6" customFormat="1" ht="13.5" customHeight="1">
      <c r="A65" s="273">
        <v>43</v>
      </c>
      <c r="B65" s="274">
        <v>2</v>
      </c>
      <c r="C65" s="271" t="s">
        <v>127</v>
      </c>
      <c r="D65" s="271" t="s">
        <v>128</v>
      </c>
      <c r="E65" s="271" t="s">
        <v>63</v>
      </c>
      <c r="F65" s="275">
        <v>465.645</v>
      </c>
      <c r="G65" s="272"/>
      <c r="H65" s="272">
        <f>F65*G65</f>
        <v>0</v>
      </c>
      <c r="I65" s="287">
        <v>21</v>
      </c>
      <c r="J65" s="309"/>
    </row>
    <row r="66" spans="1:10" s="6" customFormat="1" ht="24" customHeight="1">
      <c r="A66" s="273">
        <v>44</v>
      </c>
      <c r="B66" s="274">
        <v>2</v>
      </c>
      <c r="C66" s="271" t="s">
        <v>129</v>
      </c>
      <c r="D66" s="271" t="s">
        <v>130</v>
      </c>
      <c r="E66" s="271" t="s">
        <v>63</v>
      </c>
      <c r="F66" s="275">
        <v>4190.805</v>
      </c>
      <c r="G66" s="272"/>
      <c r="H66" s="272">
        <f>F66*G66</f>
        <v>0</v>
      </c>
      <c r="I66" s="287">
        <v>21</v>
      </c>
      <c r="J66" s="309"/>
    </row>
    <row r="67" spans="1:10" s="6" customFormat="1" ht="24" customHeight="1" thickBot="1">
      <c r="A67" s="359" t="s">
        <v>664</v>
      </c>
      <c r="B67" s="360">
        <v>2</v>
      </c>
      <c r="C67" s="301" t="s">
        <v>129</v>
      </c>
      <c r="D67" s="301" t="s">
        <v>663</v>
      </c>
      <c r="E67" s="301" t="s">
        <v>63</v>
      </c>
      <c r="F67" s="361">
        <v>465.645</v>
      </c>
      <c r="G67" s="292"/>
      <c r="H67" s="292">
        <f>F67*G67</f>
        <v>0</v>
      </c>
      <c r="I67" s="293">
        <v>21</v>
      </c>
      <c r="J67" s="309"/>
    </row>
    <row r="68" spans="1:10" s="6" customFormat="1" ht="21" customHeight="1" thickBot="1">
      <c r="A68" s="315"/>
      <c r="B68" s="315"/>
      <c r="C68" s="316" t="s">
        <v>131</v>
      </c>
      <c r="D68" s="316" t="s">
        <v>132</v>
      </c>
      <c r="E68" s="316"/>
      <c r="F68" s="317"/>
      <c r="G68" s="318"/>
      <c r="H68" s="318">
        <f>SUM(H69)</f>
        <v>0</v>
      </c>
      <c r="I68" s="362"/>
      <c r="J68" s="309"/>
    </row>
    <row r="69" spans="1:10" s="6" customFormat="1" ht="24" customHeight="1" thickBot="1">
      <c r="A69" s="336">
        <v>45</v>
      </c>
      <c r="B69" s="337">
        <v>2</v>
      </c>
      <c r="C69" s="338" t="s">
        <v>133</v>
      </c>
      <c r="D69" s="338" t="s">
        <v>134</v>
      </c>
      <c r="E69" s="338" t="s">
        <v>63</v>
      </c>
      <c r="F69" s="339">
        <v>45.564</v>
      </c>
      <c r="G69" s="340"/>
      <c r="H69" s="340">
        <f>F69*G69</f>
        <v>0</v>
      </c>
      <c r="I69" s="341">
        <v>21</v>
      </c>
      <c r="J69" s="309"/>
    </row>
    <row r="70" spans="1:10" s="6" customFormat="1" ht="21" customHeight="1">
      <c r="A70" s="315"/>
      <c r="B70" s="315"/>
      <c r="C70" s="316" t="s">
        <v>135</v>
      </c>
      <c r="D70" s="316" t="s">
        <v>136</v>
      </c>
      <c r="E70" s="316"/>
      <c r="F70" s="317"/>
      <c r="G70" s="318"/>
      <c r="H70" s="318">
        <f>H71</f>
        <v>0</v>
      </c>
      <c r="I70" s="358"/>
      <c r="J70" s="309"/>
    </row>
    <row r="71" spans="1:10" s="6" customFormat="1" ht="21" customHeight="1" thickBot="1">
      <c r="A71" s="315"/>
      <c r="B71" s="315"/>
      <c r="C71" s="316" t="s">
        <v>137</v>
      </c>
      <c r="D71" s="316" t="s">
        <v>138</v>
      </c>
      <c r="E71" s="316"/>
      <c r="F71" s="317"/>
      <c r="G71" s="318"/>
      <c r="H71" s="318">
        <f>SUM(H72:H73)</f>
        <v>0</v>
      </c>
      <c r="I71" s="363"/>
      <c r="J71" s="309"/>
    </row>
    <row r="72" spans="1:10" s="6" customFormat="1" ht="13.5" customHeight="1">
      <c r="A72" s="278">
        <v>46</v>
      </c>
      <c r="B72" s="279">
        <v>2</v>
      </c>
      <c r="C72" s="280" t="s">
        <v>139</v>
      </c>
      <c r="D72" s="280" t="s">
        <v>140</v>
      </c>
      <c r="E72" s="280" t="s">
        <v>74</v>
      </c>
      <c r="F72" s="281">
        <v>15</v>
      </c>
      <c r="G72" s="307"/>
      <c r="H72" s="307">
        <f>F72*G72</f>
        <v>0</v>
      </c>
      <c r="I72" s="308">
        <v>21</v>
      </c>
      <c r="J72" s="309"/>
    </row>
    <row r="73" spans="1:10" s="6" customFormat="1" ht="13.5" customHeight="1" thickBot="1">
      <c r="A73" s="299">
        <v>47</v>
      </c>
      <c r="B73" s="300">
        <v>2</v>
      </c>
      <c r="C73" s="301" t="s">
        <v>141</v>
      </c>
      <c r="D73" s="301" t="s">
        <v>142</v>
      </c>
      <c r="E73" s="301" t="s">
        <v>35</v>
      </c>
      <c r="F73" s="302">
        <v>745.6</v>
      </c>
      <c r="G73" s="305"/>
      <c r="H73" s="305">
        <f>F73*G73</f>
        <v>0</v>
      </c>
      <c r="I73" s="293">
        <v>21</v>
      </c>
      <c r="J73" s="309"/>
    </row>
    <row r="74" spans="1:10" s="6" customFormat="1" ht="21" customHeight="1">
      <c r="A74" s="342"/>
      <c r="B74" s="342"/>
      <c r="C74" s="343"/>
      <c r="D74" s="343" t="s">
        <v>143</v>
      </c>
      <c r="E74" s="343"/>
      <c r="F74" s="344"/>
      <c r="G74" s="345"/>
      <c r="H74" s="345">
        <f>H12+H70</f>
        <v>0</v>
      </c>
      <c r="I74" s="351"/>
      <c r="J74" s="309"/>
    </row>
    <row r="75" spans="1:10" ht="12" customHeight="1">
      <c r="A75" s="346"/>
      <c r="B75" s="346"/>
      <c r="C75" s="347"/>
      <c r="D75" s="347"/>
      <c r="E75" s="347"/>
      <c r="F75" s="348"/>
      <c r="G75" s="349"/>
      <c r="H75" s="349"/>
      <c r="I75" s="351"/>
      <c r="J75" s="351"/>
    </row>
    <row r="76" spans="1:10" ht="12" customHeight="1">
      <c r="A76" s="346"/>
      <c r="B76" s="346"/>
      <c r="C76" s="347"/>
      <c r="D76" s="347"/>
      <c r="E76" s="347"/>
      <c r="F76" s="348"/>
      <c r="G76" s="349"/>
      <c r="H76" s="349"/>
      <c r="I76" s="351"/>
      <c r="J76" s="351"/>
    </row>
    <row r="77" spans="1:10" ht="12" customHeight="1">
      <c r="A77" s="346"/>
      <c r="B77" s="346"/>
      <c r="C77" s="347"/>
      <c r="D77" s="347"/>
      <c r="E77" s="347"/>
      <c r="F77" s="348"/>
      <c r="G77" s="349"/>
      <c r="H77" s="349"/>
      <c r="I77" s="351"/>
      <c r="J77" s="351"/>
    </row>
    <row r="78" spans="1:10" ht="12" customHeight="1">
      <c r="A78" s="346"/>
      <c r="B78" s="346"/>
      <c r="C78" s="347"/>
      <c r="D78" s="347"/>
      <c r="E78" s="347"/>
      <c r="F78" s="348"/>
      <c r="G78" s="349"/>
      <c r="H78" s="349"/>
      <c r="I78" s="351"/>
      <c r="J78" s="351"/>
    </row>
    <row r="79" spans="1:10" ht="12" customHeight="1">
      <c r="A79" s="346"/>
      <c r="B79" s="346"/>
      <c r="C79" s="347"/>
      <c r="D79" s="347"/>
      <c r="E79" s="347"/>
      <c r="F79" s="348"/>
      <c r="G79" s="349"/>
      <c r="H79" s="349"/>
      <c r="I79" s="351"/>
      <c r="J79" s="351"/>
    </row>
    <row r="80" spans="1:10" ht="12" customHeight="1">
      <c r="A80" s="346"/>
      <c r="B80" s="346"/>
      <c r="C80" s="347"/>
      <c r="D80" s="347"/>
      <c r="E80" s="347"/>
      <c r="F80" s="348"/>
      <c r="G80" s="349"/>
      <c r="H80" s="349"/>
      <c r="I80" s="351"/>
      <c r="J80" s="351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r.3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showGridLines="0" view="pageBreakPreview" zoomScaleSheetLayoutView="100" zoomScalePageLayoutView="0" workbookViewId="0" topLeftCell="A1">
      <selection activeCell="H13" sqref="H13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604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527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375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605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609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H13+H24</f>
        <v>0</v>
      </c>
    </row>
    <row r="13" spans="1:8" s="6" customFormat="1" ht="21" customHeight="1" thickBot="1">
      <c r="A13" s="13"/>
      <c r="B13" s="13"/>
      <c r="C13" s="14" t="s">
        <v>368</v>
      </c>
      <c r="D13" s="14" t="s">
        <v>17</v>
      </c>
      <c r="E13" s="14"/>
      <c r="F13" s="15"/>
      <c r="G13" s="16"/>
      <c r="H13" s="16">
        <f>SUM(H14:H23)</f>
        <v>0</v>
      </c>
    </row>
    <row r="14" spans="1:9" s="6" customFormat="1" ht="13.5" customHeight="1">
      <c r="A14" s="17">
        <v>1</v>
      </c>
      <c r="B14" s="267">
        <v>29</v>
      </c>
      <c r="C14" s="18" t="s">
        <v>148</v>
      </c>
      <c r="D14" s="18" t="s">
        <v>184</v>
      </c>
      <c r="E14" s="18" t="s">
        <v>40</v>
      </c>
      <c r="F14" s="19">
        <v>2.4</v>
      </c>
      <c r="G14" s="20"/>
      <c r="H14" s="20">
        <f>F14*G14</f>
        <v>0</v>
      </c>
      <c r="I14" s="29">
        <v>21</v>
      </c>
    </row>
    <row r="15" spans="1:9" s="6" customFormat="1" ht="13.5" customHeight="1">
      <c r="A15" s="21">
        <v>2</v>
      </c>
      <c r="B15" s="268">
        <v>29</v>
      </c>
      <c r="C15" s="22" t="s">
        <v>369</v>
      </c>
      <c r="D15" s="22" t="s">
        <v>370</v>
      </c>
      <c r="E15" s="22" t="s">
        <v>40</v>
      </c>
      <c r="F15" s="23">
        <v>6.75</v>
      </c>
      <c r="G15" s="24"/>
      <c r="H15" s="24">
        <f>F15*G15</f>
        <v>0</v>
      </c>
      <c r="I15" s="30">
        <v>21</v>
      </c>
    </row>
    <row r="16" spans="1:9" s="6" customFormat="1" ht="13.5" customHeight="1">
      <c r="A16" s="21">
        <v>3</v>
      </c>
      <c r="B16" s="268">
        <v>29</v>
      </c>
      <c r="C16" s="22" t="s">
        <v>371</v>
      </c>
      <c r="D16" s="22" t="s">
        <v>372</v>
      </c>
      <c r="E16" s="22" t="s">
        <v>40</v>
      </c>
      <c r="F16" s="23">
        <v>13.5</v>
      </c>
      <c r="G16" s="24"/>
      <c r="H16" s="24">
        <f aca="true" t="shared" si="0" ref="H16:H22">F16*G16</f>
        <v>0</v>
      </c>
      <c r="I16" s="30">
        <v>21</v>
      </c>
    </row>
    <row r="17" spans="1:11" s="6" customFormat="1" ht="13.5" customHeight="1">
      <c r="A17" s="273">
        <v>4</v>
      </c>
      <c r="B17" s="274">
        <v>29</v>
      </c>
      <c r="C17" s="271" t="s">
        <v>47</v>
      </c>
      <c r="D17" s="271" t="s">
        <v>185</v>
      </c>
      <c r="E17" s="271" t="s">
        <v>40</v>
      </c>
      <c r="F17" s="275">
        <v>6.75</v>
      </c>
      <c r="G17" s="272"/>
      <c r="H17" s="272">
        <f t="shared" si="0"/>
        <v>0</v>
      </c>
      <c r="I17" s="287">
        <v>21</v>
      </c>
      <c r="J17" s="309"/>
      <c r="K17" s="309"/>
    </row>
    <row r="18" spans="1:11" s="6" customFormat="1" ht="13.5" customHeight="1">
      <c r="A18" s="273">
        <v>5</v>
      </c>
      <c r="B18" s="274">
        <v>29</v>
      </c>
      <c r="C18" s="271" t="s">
        <v>264</v>
      </c>
      <c r="D18" s="271" t="s">
        <v>373</v>
      </c>
      <c r="E18" s="271" t="s">
        <v>20</v>
      </c>
      <c r="F18" s="275">
        <v>15.75</v>
      </c>
      <c r="G18" s="272"/>
      <c r="H18" s="272">
        <f t="shared" si="0"/>
        <v>0</v>
      </c>
      <c r="I18" s="287">
        <v>21</v>
      </c>
      <c r="J18" s="309"/>
      <c r="K18" s="309"/>
    </row>
    <row r="19" spans="1:11" s="6" customFormat="1" ht="13.5" customHeight="1">
      <c r="A19" s="273">
        <v>6</v>
      </c>
      <c r="B19" s="274">
        <v>29</v>
      </c>
      <c r="C19" s="271" t="s">
        <v>266</v>
      </c>
      <c r="D19" s="271" t="s">
        <v>374</v>
      </c>
      <c r="E19" s="271" t="s">
        <v>20</v>
      </c>
      <c r="F19" s="275">
        <v>15.75</v>
      </c>
      <c r="G19" s="272"/>
      <c r="H19" s="272">
        <f t="shared" si="0"/>
        <v>0</v>
      </c>
      <c r="I19" s="287">
        <v>21</v>
      </c>
      <c r="J19" s="309"/>
      <c r="K19" s="309"/>
    </row>
    <row r="20" spans="1:11" s="6" customFormat="1" ht="13.5" customHeight="1">
      <c r="A20" s="273">
        <v>7</v>
      </c>
      <c r="B20" s="274">
        <v>29</v>
      </c>
      <c r="C20" s="271" t="s">
        <v>53</v>
      </c>
      <c r="D20" s="271" t="s">
        <v>190</v>
      </c>
      <c r="E20" s="271" t="s">
        <v>40</v>
      </c>
      <c r="F20" s="275">
        <v>13.5</v>
      </c>
      <c r="G20" s="272"/>
      <c r="H20" s="272">
        <f t="shared" si="0"/>
        <v>0</v>
      </c>
      <c r="I20" s="287">
        <v>21</v>
      </c>
      <c r="J20" s="309"/>
      <c r="K20" s="309"/>
    </row>
    <row r="21" spans="1:11" s="6" customFormat="1" ht="13.5" customHeight="1">
      <c r="A21" s="273">
        <v>8</v>
      </c>
      <c r="B21" s="274">
        <v>29</v>
      </c>
      <c r="C21" s="271" t="s">
        <v>193</v>
      </c>
      <c r="D21" s="271" t="s">
        <v>194</v>
      </c>
      <c r="E21" s="271" t="s">
        <v>40</v>
      </c>
      <c r="F21" s="275">
        <v>2.4</v>
      </c>
      <c r="G21" s="272"/>
      <c r="H21" s="272">
        <f t="shared" si="0"/>
        <v>0</v>
      </c>
      <c r="I21" s="287">
        <v>21</v>
      </c>
      <c r="J21" s="309"/>
      <c r="K21" s="309"/>
    </row>
    <row r="22" spans="1:11" s="6" customFormat="1" ht="13.5" customHeight="1">
      <c r="A22" s="273">
        <v>9</v>
      </c>
      <c r="B22" s="274">
        <v>29</v>
      </c>
      <c r="C22" s="271" t="s">
        <v>59</v>
      </c>
      <c r="D22" s="271" t="s">
        <v>195</v>
      </c>
      <c r="E22" s="271" t="s">
        <v>40</v>
      </c>
      <c r="F22" s="275">
        <v>13.5</v>
      </c>
      <c r="G22" s="272"/>
      <c r="H22" s="272">
        <f t="shared" si="0"/>
        <v>0</v>
      </c>
      <c r="I22" s="287">
        <v>21</v>
      </c>
      <c r="J22" s="309"/>
      <c r="K22" s="309"/>
    </row>
    <row r="23" spans="1:11" s="6" customFormat="1" ht="13.5" customHeight="1" thickBot="1">
      <c r="A23" s="299">
        <v>10</v>
      </c>
      <c r="B23" s="300">
        <v>29</v>
      </c>
      <c r="C23" s="301" t="s">
        <v>152</v>
      </c>
      <c r="D23" s="301" t="s">
        <v>199</v>
      </c>
      <c r="E23" s="301" t="s">
        <v>20</v>
      </c>
      <c r="F23" s="302">
        <v>12</v>
      </c>
      <c r="G23" s="305"/>
      <c r="H23" s="305">
        <f>F23*G23</f>
        <v>0</v>
      </c>
      <c r="I23" s="306">
        <v>21</v>
      </c>
      <c r="J23" s="309"/>
      <c r="K23" s="309"/>
    </row>
    <row r="24" spans="1:11" s="6" customFormat="1" ht="21" customHeight="1" thickBot="1">
      <c r="A24" s="315"/>
      <c r="B24" s="315"/>
      <c r="C24" s="316" t="s">
        <v>131</v>
      </c>
      <c r="D24" s="316" t="s">
        <v>132</v>
      </c>
      <c r="E24" s="316"/>
      <c r="F24" s="317"/>
      <c r="G24" s="318"/>
      <c r="H24" s="318">
        <f>SUM(H25)</f>
        <v>0</v>
      </c>
      <c r="I24" s="319"/>
      <c r="J24" s="309"/>
      <c r="K24" s="309"/>
    </row>
    <row r="25" spans="1:11" s="6" customFormat="1" ht="24" customHeight="1" thickBot="1">
      <c r="A25" s="336">
        <v>11</v>
      </c>
      <c r="B25" s="337">
        <v>29</v>
      </c>
      <c r="C25" s="338" t="s">
        <v>133</v>
      </c>
      <c r="D25" s="338" t="s">
        <v>134</v>
      </c>
      <c r="E25" s="338" t="s">
        <v>63</v>
      </c>
      <c r="F25" s="339">
        <v>0.013</v>
      </c>
      <c r="G25" s="340"/>
      <c r="H25" s="340">
        <f>F25*G25</f>
        <v>0</v>
      </c>
      <c r="I25" s="341">
        <v>21</v>
      </c>
      <c r="J25" s="309"/>
      <c r="K25" s="309"/>
    </row>
    <row r="26" spans="1:11" s="6" customFormat="1" ht="21" customHeight="1">
      <c r="A26" s="342"/>
      <c r="B26" s="342"/>
      <c r="C26" s="343"/>
      <c r="D26" s="343" t="s">
        <v>143</v>
      </c>
      <c r="E26" s="343"/>
      <c r="F26" s="344"/>
      <c r="G26" s="345"/>
      <c r="H26" s="345">
        <f>H12</f>
        <v>0</v>
      </c>
      <c r="I26" s="319"/>
      <c r="J26" s="309"/>
      <c r="K26" s="309"/>
    </row>
    <row r="27" spans="1:11" ht="12" customHeight="1">
      <c r="A27" s="346"/>
      <c r="B27" s="346"/>
      <c r="C27" s="347"/>
      <c r="D27" s="347"/>
      <c r="E27" s="347"/>
      <c r="F27" s="348"/>
      <c r="G27" s="349"/>
      <c r="H27" s="349"/>
      <c r="I27" s="350"/>
      <c r="J27" s="351"/>
      <c r="K27" s="351"/>
    </row>
    <row r="28" spans="1:11" ht="12" customHeight="1">
      <c r="A28" s="346"/>
      <c r="B28" s="346"/>
      <c r="C28" s="347"/>
      <c r="D28" s="347"/>
      <c r="E28" s="347"/>
      <c r="F28" s="348"/>
      <c r="G28" s="349"/>
      <c r="H28" s="349"/>
      <c r="I28" s="350"/>
      <c r="J28" s="351"/>
      <c r="K28" s="351"/>
    </row>
    <row r="29" ht="12" customHeight="1">
      <c r="I29" s="28"/>
    </row>
    <row r="30" ht="12" customHeight="1">
      <c r="I30" s="28"/>
    </row>
    <row r="31" ht="12" customHeight="1">
      <c r="I31" s="28"/>
    </row>
    <row r="32" ht="12" customHeight="1">
      <c r="I32" s="28"/>
    </row>
    <row r="33" ht="12" customHeight="1">
      <c r="I33" s="28"/>
    </row>
    <row r="34" ht="12" customHeight="1">
      <c r="I34" s="28"/>
    </row>
    <row r="35" ht="12" customHeight="1">
      <c r="I35" s="28"/>
    </row>
    <row r="36" ht="12" customHeight="1">
      <c r="I36" s="28"/>
    </row>
    <row r="37" ht="12" customHeight="1">
      <c r="I37" s="28"/>
    </row>
    <row r="38" ht="12" customHeight="1">
      <c r="I38" s="28"/>
    </row>
    <row r="39" ht="12" customHeight="1">
      <c r="I39" s="28"/>
    </row>
    <row r="40" ht="12" customHeight="1">
      <c r="I40" s="28"/>
    </row>
    <row r="41" ht="12" customHeight="1">
      <c r="I41" s="28"/>
    </row>
    <row r="42" ht="12" customHeight="1">
      <c r="I42" s="28"/>
    </row>
    <row r="43" ht="12" customHeight="1">
      <c r="I43" s="28"/>
    </row>
    <row r="44" ht="12" customHeight="1">
      <c r="I44" s="28"/>
    </row>
    <row r="45" ht="12" customHeight="1">
      <c r="I45" s="28"/>
    </row>
    <row r="46" ht="12" customHeight="1">
      <c r="I46" s="28"/>
    </row>
    <row r="47" ht="12" customHeight="1">
      <c r="I47" s="28"/>
    </row>
    <row r="48" ht="12" customHeight="1">
      <c r="I48" s="28"/>
    </row>
    <row r="49" ht="12" customHeight="1">
      <c r="I49" s="28"/>
    </row>
    <row r="50" ht="12" customHeight="1">
      <c r="I50" s="28"/>
    </row>
    <row r="51" ht="12" customHeight="1">
      <c r="I51" s="28"/>
    </row>
    <row r="52" ht="12" customHeight="1">
      <c r="I52" s="28"/>
    </row>
    <row r="53" ht="12" customHeight="1">
      <c r="I53" s="28"/>
    </row>
    <row r="54" ht="12" customHeight="1">
      <c r="I54" s="28"/>
    </row>
    <row r="55" ht="12" customHeight="1">
      <c r="I55" s="28"/>
    </row>
    <row r="56" ht="12" customHeight="1">
      <c r="I56" s="28"/>
    </row>
    <row r="57" ht="12" customHeight="1">
      <c r="I57" s="28"/>
    </row>
    <row r="58" ht="12" customHeight="1">
      <c r="I58" s="28"/>
    </row>
    <row r="59" ht="12" customHeight="1">
      <c r="I59" s="28"/>
    </row>
    <row r="60" ht="12" customHeight="1">
      <c r="I60" s="28"/>
    </row>
    <row r="61" ht="12" customHeight="1">
      <c r="I61" s="28"/>
    </row>
    <row r="62" ht="12" customHeight="1">
      <c r="I62" s="28"/>
    </row>
    <row r="63" ht="12" customHeight="1">
      <c r="I63" s="28"/>
    </row>
    <row r="64" ht="12" customHeight="1">
      <c r="I64" s="28"/>
    </row>
    <row r="65" ht="12" customHeight="1">
      <c r="I65" s="28"/>
    </row>
    <row r="66" ht="12" customHeight="1">
      <c r="I66" s="28"/>
    </row>
    <row r="67" ht="12" customHeight="1">
      <c r="I67" s="28"/>
    </row>
    <row r="68" ht="12" customHeight="1">
      <c r="I68" s="28"/>
    </row>
    <row r="69" ht="12" customHeight="1">
      <c r="I69" s="28"/>
    </row>
    <row r="70" ht="12" customHeight="1">
      <c r="I70" s="28"/>
    </row>
    <row r="71" ht="12" customHeight="1">
      <c r="I71" s="28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  <row r="80" ht="12" customHeight="1">
      <c r="I80" s="28"/>
    </row>
    <row r="81" ht="12" customHeight="1">
      <c r="I81" s="28"/>
    </row>
    <row r="82" ht="12" customHeight="1">
      <c r="I82" s="28"/>
    </row>
    <row r="83" ht="12" customHeight="1">
      <c r="I83" s="28"/>
    </row>
    <row r="84" ht="12" customHeight="1">
      <c r="I84" s="28"/>
    </row>
    <row r="85" ht="12" customHeight="1">
      <c r="I85" s="28"/>
    </row>
    <row r="86" ht="12" customHeight="1">
      <c r="I86" s="28"/>
    </row>
    <row r="87" ht="12" customHeight="1">
      <c r="I87" s="28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8"/>
    </row>
    <row r="102" ht="12" customHeight="1">
      <c r="I102" s="28"/>
    </row>
    <row r="103" ht="12" customHeight="1">
      <c r="I103" s="28"/>
    </row>
    <row r="104" ht="12" customHeight="1">
      <c r="I104" s="28"/>
    </row>
    <row r="105" ht="12" customHeight="1">
      <c r="I105" s="28"/>
    </row>
    <row r="106" ht="12" customHeight="1">
      <c r="I106" s="28"/>
    </row>
    <row r="107" ht="12" customHeight="1">
      <c r="I107" s="28"/>
    </row>
    <row r="108" ht="12" customHeight="1">
      <c r="I108" s="28"/>
    </row>
    <row r="109" ht="12" customHeight="1">
      <c r="I109" s="28"/>
    </row>
    <row r="110" ht="12" customHeight="1">
      <c r="I110" s="28"/>
    </row>
    <row r="111" ht="12" customHeight="1">
      <c r="I111" s="28"/>
    </row>
    <row r="112" ht="12" customHeight="1">
      <c r="I112" s="28"/>
    </row>
    <row r="113" ht="12" customHeight="1">
      <c r="I113" s="28"/>
    </row>
    <row r="114" ht="12" customHeight="1">
      <c r="I114" s="28"/>
    </row>
    <row r="115" ht="12" customHeight="1">
      <c r="I115" s="28"/>
    </row>
    <row r="116" ht="12" customHeight="1">
      <c r="I116" s="28"/>
    </row>
    <row r="117" ht="12" customHeight="1">
      <c r="I117" s="26"/>
    </row>
    <row r="118" ht="12" customHeight="1">
      <c r="I118" s="26"/>
    </row>
    <row r="119" ht="12" customHeight="1">
      <c r="I119" s="26"/>
    </row>
    <row r="120" ht="12" customHeight="1">
      <c r="I120" s="26"/>
    </row>
    <row r="121" ht="12" customHeight="1">
      <c r="I121" s="26"/>
    </row>
    <row r="122" ht="12" customHeight="1">
      <c r="I122" s="26"/>
    </row>
    <row r="123" ht="12" customHeight="1">
      <c r="I123" s="26"/>
    </row>
    <row r="124" ht="12" customHeight="1">
      <c r="I124" s="26"/>
    </row>
    <row r="125" ht="12" customHeight="1">
      <c r="I125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r.3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view="pageBreakPreview" zoomScaleSheetLayoutView="100" zoomScalePageLayoutView="0" workbookViewId="0" topLeftCell="A1">
      <selection activeCell="H13" sqref="H13"/>
    </sheetView>
  </sheetViews>
  <sheetFormatPr defaultColWidth="9.33203125" defaultRowHeight="10.5"/>
  <cols>
    <col min="1" max="1" width="4.33203125" style="48" customWidth="1"/>
    <col min="2" max="2" width="3.83203125" style="75" customWidth="1"/>
    <col min="3" max="3" width="9.66015625" style="48" customWidth="1"/>
    <col min="4" max="4" width="55" style="76" customWidth="1"/>
    <col min="5" max="6" width="11.33203125" style="75" customWidth="1"/>
    <col min="7" max="7" width="13.5" style="75" customWidth="1"/>
    <col min="8" max="9" width="11.33203125" style="75" hidden="1" customWidth="1"/>
    <col min="10" max="12" width="11.33203125" style="75" customWidth="1"/>
    <col min="13" max="253" width="10.66015625" style="48" customWidth="1"/>
    <col min="254" max="16384" width="9.33203125" style="48" customWidth="1"/>
  </cols>
  <sheetData>
    <row r="1" spans="1:12" ht="18" customHeight="1">
      <c r="A1" s="44" t="s">
        <v>604</v>
      </c>
      <c r="B1" s="46"/>
      <c r="C1" s="45"/>
      <c r="D1" s="47"/>
      <c r="E1" s="47"/>
      <c r="F1" s="47"/>
      <c r="G1" s="47"/>
      <c r="H1" s="47"/>
      <c r="I1" s="47"/>
      <c r="J1" s="47"/>
      <c r="K1" s="47"/>
      <c r="L1" s="47"/>
    </row>
    <row r="2" spans="1:12" ht="12.75" customHeight="1">
      <c r="A2" s="49" t="s">
        <v>382</v>
      </c>
      <c r="B2" s="46"/>
      <c r="C2" s="50" t="s">
        <v>514</v>
      </c>
      <c r="D2" s="47"/>
      <c r="E2" s="47"/>
      <c r="F2" s="47"/>
      <c r="G2" s="47"/>
      <c r="H2" s="47"/>
      <c r="I2" s="47"/>
      <c r="J2" s="47"/>
      <c r="K2" s="47"/>
      <c r="L2" s="47"/>
    </row>
    <row r="3" spans="1:12" ht="12.75" customHeight="1">
      <c r="A3" s="49" t="s">
        <v>383</v>
      </c>
      <c r="B3" s="46"/>
      <c r="C3" s="51" t="s">
        <v>384</v>
      </c>
      <c r="D3" s="47"/>
      <c r="E3" s="47"/>
      <c r="F3" s="47"/>
      <c r="G3" s="47"/>
      <c r="H3" s="47"/>
      <c r="I3" s="47"/>
      <c r="J3" s="47"/>
      <c r="K3" s="47"/>
      <c r="L3" s="47"/>
    </row>
    <row r="4" spans="1:12" ht="12.75" customHeight="1">
      <c r="A4" s="49" t="s">
        <v>385</v>
      </c>
      <c r="B4" s="46"/>
      <c r="C4" s="45"/>
      <c r="D4" s="47"/>
      <c r="E4" s="47"/>
      <c r="F4" s="47"/>
      <c r="G4" s="47"/>
      <c r="H4" s="47"/>
      <c r="I4" s="47"/>
      <c r="J4" s="47"/>
      <c r="K4" s="47"/>
      <c r="L4" s="47"/>
    </row>
    <row r="5" spans="1:12" ht="12.75" customHeight="1">
      <c r="A5" s="45"/>
      <c r="B5" s="46"/>
      <c r="C5" s="45"/>
      <c r="D5" s="47"/>
      <c r="E5" s="47"/>
      <c r="F5" s="47"/>
      <c r="G5" s="47"/>
      <c r="H5" s="47"/>
      <c r="I5" s="47"/>
      <c r="J5" s="47"/>
      <c r="K5" s="47"/>
      <c r="L5" s="47"/>
    </row>
    <row r="6" spans="1:12" s="6" customFormat="1" ht="12.75" customHeight="1">
      <c r="A6" s="52" t="s">
        <v>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s="6" customFormat="1" ht="12.75" customHeight="1">
      <c r="A7" s="52" t="s">
        <v>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s="6" customFormat="1" ht="12.75" customHeight="1">
      <c r="A8" s="52" t="s">
        <v>376</v>
      </c>
      <c r="B8" s="47" t="s">
        <v>377</v>
      </c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2" ht="9" customHeight="1">
      <c r="A9" s="45"/>
      <c r="B9" s="46"/>
      <c r="C9" s="45"/>
      <c r="D9" s="47"/>
      <c r="E9" s="47"/>
      <c r="F9" s="47"/>
      <c r="G9" s="47"/>
      <c r="H9" s="47"/>
      <c r="I9" s="47"/>
      <c r="J9" s="47"/>
      <c r="K9" s="47"/>
      <c r="L9" s="47"/>
    </row>
    <row r="10" spans="1:12" ht="27" customHeight="1">
      <c r="A10" s="53" t="s">
        <v>3</v>
      </c>
      <c r="B10" s="54" t="s">
        <v>386</v>
      </c>
      <c r="C10" s="54" t="s">
        <v>4</v>
      </c>
      <c r="D10" s="55" t="s">
        <v>5</v>
      </c>
      <c r="E10" s="55" t="s">
        <v>387</v>
      </c>
      <c r="F10" s="55" t="s">
        <v>388</v>
      </c>
      <c r="G10" s="55" t="s">
        <v>389</v>
      </c>
      <c r="H10" s="55" t="s">
        <v>390</v>
      </c>
      <c r="I10" s="55" t="s">
        <v>391</v>
      </c>
      <c r="J10" s="55" t="s">
        <v>9</v>
      </c>
      <c r="K10" s="55" t="s">
        <v>392</v>
      </c>
      <c r="L10" s="55" t="s">
        <v>393</v>
      </c>
    </row>
    <row r="11" spans="1:12" ht="12.75" customHeight="1">
      <c r="A11" s="56">
        <v>1</v>
      </c>
      <c r="B11" s="57">
        <v>2</v>
      </c>
      <c r="C11" s="57">
        <v>3</v>
      </c>
      <c r="D11" s="57">
        <v>4</v>
      </c>
      <c r="E11" s="57">
        <v>5</v>
      </c>
      <c r="F11" s="57">
        <v>6</v>
      </c>
      <c r="G11" s="57">
        <v>7</v>
      </c>
      <c r="H11" s="57">
        <v>8</v>
      </c>
      <c r="I11" s="57">
        <v>9</v>
      </c>
      <c r="J11" s="57">
        <v>8</v>
      </c>
      <c r="K11" s="57">
        <v>9</v>
      </c>
      <c r="L11" s="57">
        <v>10</v>
      </c>
    </row>
    <row r="12" spans="1:12" ht="13.5" customHeight="1">
      <c r="A12" s="58"/>
      <c r="B12" s="59"/>
      <c r="C12" s="60"/>
      <c r="D12" s="61"/>
      <c r="E12" s="59"/>
      <c r="F12" s="59"/>
      <c r="G12" s="59"/>
      <c r="H12" s="59"/>
      <c r="I12" s="59"/>
      <c r="J12" s="59"/>
      <c r="K12" s="59"/>
      <c r="L12" s="59"/>
    </row>
    <row r="13" spans="1:12" ht="12.75">
      <c r="A13" s="416">
        <v>1</v>
      </c>
      <c r="B13" s="417">
        <v>30</v>
      </c>
      <c r="C13" s="418" t="s">
        <v>394</v>
      </c>
      <c r="D13" s="419" t="s">
        <v>677</v>
      </c>
      <c r="E13" s="62"/>
      <c r="F13" s="62"/>
      <c r="G13" s="63"/>
      <c r="H13" s="62">
        <v>50</v>
      </c>
      <c r="I13" s="64"/>
      <c r="J13" s="65">
        <f>F13*G13</f>
        <v>0</v>
      </c>
      <c r="K13" s="65">
        <f>J13*0.21</f>
        <v>0</v>
      </c>
      <c r="L13" s="65">
        <f>J13+K13</f>
        <v>0</v>
      </c>
    </row>
    <row r="14" spans="1:12" ht="12.75">
      <c r="A14" s="416">
        <v>2</v>
      </c>
      <c r="B14" s="417">
        <v>30</v>
      </c>
      <c r="C14" s="418" t="s">
        <v>395</v>
      </c>
      <c r="D14" s="419" t="s">
        <v>677</v>
      </c>
      <c r="E14" s="62"/>
      <c r="F14" s="62"/>
      <c r="G14" s="63"/>
      <c r="H14" s="62">
        <v>50</v>
      </c>
      <c r="I14" s="64"/>
      <c r="J14" s="65">
        <f>F14*G14</f>
        <v>0</v>
      </c>
      <c r="K14" s="65">
        <f>J14*0.21</f>
        <v>0</v>
      </c>
      <c r="L14" s="65">
        <f>J14+K14</f>
        <v>0</v>
      </c>
    </row>
    <row r="15" spans="1:12" ht="12.75">
      <c r="A15" s="416">
        <v>3</v>
      </c>
      <c r="B15" s="417">
        <v>30</v>
      </c>
      <c r="C15" s="418" t="s">
        <v>396</v>
      </c>
      <c r="D15" s="419" t="s">
        <v>677</v>
      </c>
      <c r="E15" s="63"/>
      <c r="F15" s="62"/>
      <c r="G15" s="63"/>
      <c r="H15" s="62">
        <v>50</v>
      </c>
      <c r="I15" s="64"/>
      <c r="J15" s="65">
        <f>F15*G15</f>
        <v>0</v>
      </c>
      <c r="K15" s="65">
        <f>J15*0.21</f>
        <v>0</v>
      </c>
      <c r="L15" s="65">
        <f>J15+K15</f>
        <v>0</v>
      </c>
    </row>
    <row r="16" spans="1:12" ht="20.25" customHeight="1">
      <c r="A16" s="66"/>
      <c r="B16" s="67">
        <v>30</v>
      </c>
      <c r="C16" s="68" t="s">
        <v>397</v>
      </c>
      <c r="D16" s="69" t="s">
        <v>398</v>
      </c>
      <c r="E16" s="70" t="s">
        <v>397</v>
      </c>
      <c r="F16" s="70" t="s">
        <v>397</v>
      </c>
      <c r="G16" s="70"/>
      <c r="H16" s="70" t="s">
        <v>397</v>
      </c>
      <c r="I16" s="70" t="s">
        <v>397</v>
      </c>
      <c r="J16" s="71">
        <f>SUM(J13:J15)</f>
        <v>0</v>
      </c>
      <c r="K16" s="71">
        <f>J16*0.21</f>
        <v>0</v>
      </c>
      <c r="L16" s="71">
        <f>J16+K16</f>
        <v>0</v>
      </c>
    </row>
    <row r="17" spans="1:12" ht="12.75">
      <c r="A17" s="72"/>
      <c r="B17" s="73"/>
      <c r="C17" s="72"/>
      <c r="D17" s="74"/>
      <c r="E17" s="73"/>
      <c r="F17" s="73"/>
      <c r="G17" s="73"/>
      <c r="H17" s="73"/>
      <c r="I17" s="73"/>
      <c r="J17" s="73"/>
      <c r="K17" s="73"/>
      <c r="L17" s="73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82" r:id="rId1"/>
  <headerFooter alignWithMargins="0">
    <oddFooter>&amp;CStrana &amp;P&amp;RHPO 3-7-750 r.3</oddFooter>
  </headerFooter>
  <colBreaks count="1" manualBreakCount="1">
    <brk id="12" max="32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O298"/>
  <sheetViews>
    <sheetView tabSelected="1" view="pageBreakPreview" zoomScaleSheetLayoutView="100" zoomScalePageLayoutView="0" workbookViewId="0" topLeftCell="A1">
      <pane ySplit="11" topLeftCell="BM12" activePane="bottomLeft" state="frozen"/>
      <selection pane="topLeft" activeCell="H13" sqref="H13"/>
      <selection pane="bottomLeft" activeCell="N21" sqref="N21"/>
    </sheetView>
  </sheetViews>
  <sheetFormatPr defaultColWidth="10.66015625" defaultRowHeight="10.5"/>
  <cols>
    <col min="1" max="1" width="4.33203125" style="77" customWidth="1"/>
    <col min="2" max="2" width="5.33203125" style="132" customWidth="1"/>
    <col min="3" max="3" width="11.5" style="77" customWidth="1"/>
    <col min="4" max="4" width="71.16015625" style="77" customWidth="1"/>
    <col min="5" max="5" width="3.83203125" style="77" customWidth="1"/>
    <col min="6" max="6" width="11.33203125" style="77" customWidth="1"/>
    <col min="7" max="7" width="11.5" style="77" customWidth="1"/>
    <col min="8" max="8" width="12.66015625" style="77" hidden="1" customWidth="1"/>
    <col min="9" max="9" width="7" style="77" hidden="1" customWidth="1"/>
    <col min="10" max="10" width="11.83203125" style="77" bestFit="1" customWidth="1"/>
    <col min="11" max="12" width="11.83203125" style="77" customWidth="1"/>
    <col min="13" max="17" width="10.66015625" style="77" customWidth="1"/>
    <col min="18" max="18" width="10.83203125" style="77" customWidth="1"/>
    <col min="19" max="16384" width="10.66015625" style="77" customWidth="1"/>
  </cols>
  <sheetData>
    <row r="1" spans="1:12" ht="18" customHeight="1">
      <c r="A1" s="44" t="s">
        <v>604</v>
      </c>
      <c r="B1" s="46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2.75" customHeight="1">
      <c r="A2" s="49" t="s">
        <v>382</v>
      </c>
      <c r="B2" s="46"/>
      <c r="C2" s="49" t="s">
        <v>514</v>
      </c>
      <c r="D2" s="45"/>
      <c r="E2" s="45"/>
      <c r="F2" s="45"/>
      <c r="G2" s="45"/>
      <c r="H2" s="45"/>
      <c r="I2" s="45"/>
      <c r="J2" s="45"/>
      <c r="K2" s="45"/>
      <c r="L2" s="45"/>
    </row>
    <row r="3" spans="1:12" ht="12.75" customHeight="1">
      <c r="A3" s="49" t="s">
        <v>383</v>
      </c>
      <c r="B3" s="46"/>
      <c r="C3" s="49" t="s">
        <v>399</v>
      </c>
      <c r="D3" s="51"/>
      <c r="E3" s="45"/>
      <c r="F3" s="45"/>
      <c r="G3" s="45"/>
      <c r="H3" s="45"/>
      <c r="I3" s="45"/>
      <c r="J3" s="45"/>
      <c r="K3" s="45"/>
      <c r="L3" s="45"/>
    </row>
    <row r="4" spans="1:12" ht="12.75" customHeight="1">
      <c r="A4" s="49" t="s">
        <v>385</v>
      </c>
      <c r="B4" s="46"/>
      <c r="C4" s="49"/>
      <c r="D4" s="45"/>
      <c r="E4" s="45"/>
      <c r="F4" s="45"/>
      <c r="G4" s="45"/>
      <c r="H4" s="45" t="s">
        <v>400</v>
      </c>
      <c r="I4" s="45"/>
      <c r="J4" s="45"/>
      <c r="K4" s="45"/>
      <c r="L4" s="45"/>
    </row>
    <row r="5" spans="1:12" ht="12.75" customHeight="1">
      <c r="A5" s="45"/>
      <c r="B5" s="46"/>
      <c r="C5" s="45"/>
      <c r="D5" s="45"/>
      <c r="E5" s="45"/>
      <c r="F5" s="45"/>
      <c r="G5" s="78"/>
      <c r="H5" s="45"/>
      <c r="I5" s="45"/>
      <c r="J5" s="45"/>
      <c r="K5" s="45"/>
      <c r="L5" s="45"/>
    </row>
    <row r="6" spans="1:12" s="6" customFormat="1" ht="12.75" customHeight="1">
      <c r="A6" s="52" t="s">
        <v>1</v>
      </c>
      <c r="B6" s="47"/>
      <c r="C6" s="47"/>
      <c r="D6" s="52"/>
      <c r="E6" s="47"/>
      <c r="F6" s="47"/>
      <c r="G6" s="47"/>
      <c r="H6" s="47"/>
      <c r="I6" s="79"/>
      <c r="J6" s="79"/>
      <c r="K6" s="79"/>
      <c r="L6" s="79"/>
    </row>
    <row r="7" spans="1:12" s="6" customFormat="1" ht="12.75" customHeight="1">
      <c r="A7" s="52" t="s">
        <v>2</v>
      </c>
      <c r="B7" s="47"/>
      <c r="C7" s="47"/>
      <c r="D7" s="52"/>
      <c r="E7" s="47"/>
      <c r="F7" s="47"/>
      <c r="G7" s="47"/>
      <c r="H7" s="47"/>
      <c r="I7" s="79"/>
      <c r="J7" s="79"/>
      <c r="K7" s="79"/>
      <c r="L7" s="79"/>
    </row>
    <row r="8" spans="1:12" s="6" customFormat="1" ht="12.75" customHeight="1">
      <c r="A8" s="52" t="s">
        <v>376</v>
      </c>
      <c r="B8" s="47" t="s">
        <v>377</v>
      </c>
      <c r="C8" s="47"/>
      <c r="D8" s="52"/>
      <c r="E8" s="47"/>
      <c r="F8" s="47"/>
      <c r="G8" s="47"/>
      <c r="H8" s="47"/>
      <c r="I8" s="79"/>
      <c r="J8" s="79"/>
      <c r="K8" s="79"/>
      <c r="L8" s="79"/>
    </row>
    <row r="9" spans="1:12" ht="9" customHeight="1">
      <c r="A9" s="45"/>
      <c r="B9" s="46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ht="21.75" customHeight="1">
      <c r="A10" s="53" t="s">
        <v>3</v>
      </c>
      <c r="B10" s="55" t="s">
        <v>386</v>
      </c>
      <c r="C10" s="55"/>
      <c r="D10" s="55" t="s">
        <v>401</v>
      </c>
      <c r="E10" s="55" t="s">
        <v>6</v>
      </c>
      <c r="F10" s="55" t="s">
        <v>7</v>
      </c>
      <c r="G10" s="55" t="s">
        <v>8</v>
      </c>
      <c r="H10" s="55" t="s">
        <v>390</v>
      </c>
      <c r="I10" s="55" t="s">
        <v>391</v>
      </c>
      <c r="J10" s="55" t="s">
        <v>9</v>
      </c>
      <c r="K10" s="55" t="s">
        <v>392</v>
      </c>
      <c r="L10" s="80" t="s">
        <v>393</v>
      </c>
    </row>
    <row r="11" spans="1:12" ht="12.75" customHeight="1">
      <c r="A11" s="56">
        <v>1</v>
      </c>
      <c r="B11" s="57">
        <v>2</v>
      </c>
      <c r="C11" s="57">
        <v>3</v>
      </c>
      <c r="D11" s="57">
        <v>4</v>
      </c>
      <c r="E11" s="57">
        <v>5</v>
      </c>
      <c r="F11" s="57">
        <v>6</v>
      </c>
      <c r="G11" s="57">
        <v>7</v>
      </c>
      <c r="H11" s="57">
        <v>8</v>
      </c>
      <c r="I11" s="57">
        <v>9</v>
      </c>
      <c r="J11" s="57">
        <v>8</v>
      </c>
      <c r="K11" s="57">
        <v>9</v>
      </c>
      <c r="L11" s="81">
        <v>10</v>
      </c>
    </row>
    <row r="12" spans="1:12" s="87" customFormat="1" ht="24.75" customHeight="1">
      <c r="A12" s="82"/>
      <c r="B12" s="59"/>
      <c r="C12" s="59"/>
      <c r="D12" s="61"/>
      <c r="E12" s="61"/>
      <c r="F12" s="83"/>
      <c r="G12" s="84"/>
      <c r="H12" s="85"/>
      <c r="I12" s="85"/>
      <c r="J12" s="86">
        <f>J13+J20+J22+J28</f>
        <v>0</v>
      </c>
      <c r="K12" s="86">
        <f>K13+K20+K22+K28</f>
        <v>0</v>
      </c>
      <c r="L12" s="86">
        <f>L13+L20+L22+L28</f>
        <v>0</v>
      </c>
    </row>
    <row r="13" spans="1:12" s="87" customFormat="1" ht="19.5" customHeight="1">
      <c r="A13" s="88"/>
      <c r="B13" s="89"/>
      <c r="C13" s="90" t="s">
        <v>402</v>
      </c>
      <c r="D13" s="91" t="s">
        <v>403</v>
      </c>
      <c r="E13" s="92"/>
      <c r="F13" s="92"/>
      <c r="G13" s="92"/>
      <c r="H13" s="93"/>
      <c r="I13" s="93"/>
      <c r="J13" s="94">
        <f>J15+J16+J17+J18+J19</f>
        <v>0</v>
      </c>
      <c r="K13" s="94">
        <f>K15+K16+K17+K18+K19</f>
        <v>0</v>
      </c>
      <c r="L13" s="94">
        <f>L15+L16+L17+L18+L19</f>
        <v>0</v>
      </c>
    </row>
    <row r="14" spans="1:13" ht="12.75">
      <c r="A14" s="95"/>
      <c r="B14" s="96"/>
      <c r="C14" s="97" t="s">
        <v>404</v>
      </c>
      <c r="D14" s="98" t="s">
        <v>403</v>
      </c>
      <c r="E14" s="99"/>
      <c r="F14" s="100"/>
      <c r="G14" s="101"/>
      <c r="H14" s="102"/>
      <c r="I14" s="103"/>
      <c r="J14" s="102"/>
      <c r="K14" s="104"/>
      <c r="L14" s="105"/>
      <c r="M14" s="87"/>
    </row>
    <row r="15" spans="1:13" ht="18.75" customHeight="1">
      <c r="A15" s="484" t="s">
        <v>10</v>
      </c>
      <c r="B15" s="106" t="s">
        <v>607</v>
      </c>
      <c r="C15" s="107" t="s">
        <v>405</v>
      </c>
      <c r="D15" s="420" t="s">
        <v>406</v>
      </c>
      <c r="E15" s="421" t="s">
        <v>113</v>
      </c>
      <c r="F15" s="422">
        <v>6</v>
      </c>
      <c r="G15" s="423">
        <v>0</v>
      </c>
      <c r="H15" s="108"/>
      <c r="I15" s="424"/>
      <c r="J15" s="108">
        <f>F15*G15</f>
        <v>0</v>
      </c>
      <c r="K15" s="108">
        <f aca="true" t="shared" si="0" ref="K15:K31">0.21*J15</f>
        <v>0</v>
      </c>
      <c r="L15" s="109">
        <f aca="true" t="shared" si="1" ref="L15:L31">K15+J15</f>
        <v>0</v>
      </c>
      <c r="M15" s="425"/>
    </row>
    <row r="16" spans="1:13" ht="12.75">
      <c r="A16" s="484" t="s">
        <v>11</v>
      </c>
      <c r="B16" s="106" t="s">
        <v>607</v>
      </c>
      <c r="C16" s="107" t="s">
        <v>407</v>
      </c>
      <c r="D16" s="420" t="s">
        <v>408</v>
      </c>
      <c r="E16" s="421" t="s">
        <v>113</v>
      </c>
      <c r="F16" s="422">
        <v>43</v>
      </c>
      <c r="G16" s="423">
        <v>0</v>
      </c>
      <c r="H16" s="108">
        <f>F16*G16</f>
        <v>0</v>
      </c>
      <c r="I16" s="424"/>
      <c r="J16" s="108">
        <f>F16*G16</f>
        <v>0</v>
      </c>
      <c r="K16" s="108">
        <f t="shared" si="0"/>
        <v>0</v>
      </c>
      <c r="L16" s="109">
        <f t="shared" si="1"/>
        <v>0</v>
      </c>
      <c r="M16" s="425"/>
    </row>
    <row r="17" spans="1:13" ht="12.75">
      <c r="A17" s="484">
        <v>3</v>
      </c>
      <c r="B17" s="106" t="s">
        <v>607</v>
      </c>
      <c r="C17" s="107" t="s">
        <v>409</v>
      </c>
      <c r="D17" s="420" t="s">
        <v>410</v>
      </c>
      <c r="E17" s="421" t="s">
        <v>113</v>
      </c>
      <c r="F17" s="422">
        <v>0</v>
      </c>
      <c r="G17" s="423">
        <v>0</v>
      </c>
      <c r="H17" s="108"/>
      <c r="I17" s="424"/>
      <c r="J17" s="108">
        <f>F17*G17</f>
        <v>0</v>
      </c>
      <c r="K17" s="108">
        <f t="shared" si="0"/>
        <v>0</v>
      </c>
      <c r="L17" s="109">
        <f t="shared" si="1"/>
        <v>0</v>
      </c>
      <c r="M17" s="425"/>
    </row>
    <row r="18" spans="1:13" ht="12.75">
      <c r="A18" s="484">
        <v>4</v>
      </c>
      <c r="B18" s="106" t="s">
        <v>607</v>
      </c>
      <c r="C18" s="107" t="s">
        <v>411</v>
      </c>
      <c r="D18" s="420" t="s">
        <v>412</v>
      </c>
      <c r="E18" s="421" t="s">
        <v>113</v>
      </c>
      <c r="F18" s="422">
        <v>99</v>
      </c>
      <c r="G18" s="423">
        <v>0</v>
      </c>
      <c r="H18" s="108">
        <f>F18*G18</f>
        <v>0</v>
      </c>
      <c r="I18" s="424"/>
      <c r="J18" s="108">
        <f>F18*G18</f>
        <v>0</v>
      </c>
      <c r="K18" s="108">
        <f t="shared" si="0"/>
        <v>0</v>
      </c>
      <c r="L18" s="109">
        <f t="shared" si="1"/>
        <v>0</v>
      </c>
      <c r="M18" s="425"/>
    </row>
    <row r="19" spans="1:13" ht="12.75">
      <c r="A19" s="485">
        <v>5</v>
      </c>
      <c r="B19" s="110" t="s">
        <v>607</v>
      </c>
      <c r="C19" s="111" t="s">
        <v>413</v>
      </c>
      <c r="D19" s="426" t="s">
        <v>414</v>
      </c>
      <c r="E19" s="427" t="s">
        <v>113</v>
      </c>
      <c r="F19" s="428">
        <v>0</v>
      </c>
      <c r="G19" s="428">
        <v>0</v>
      </c>
      <c r="H19" s="428">
        <f>F19*G19</f>
        <v>0</v>
      </c>
      <c r="I19" s="428"/>
      <c r="J19" s="428">
        <f>F19*G19</f>
        <v>0</v>
      </c>
      <c r="K19" s="428">
        <f t="shared" si="0"/>
        <v>0</v>
      </c>
      <c r="L19" s="429">
        <f t="shared" si="1"/>
        <v>0</v>
      </c>
      <c r="M19" s="425"/>
    </row>
    <row r="20" spans="1:13" s="87" customFormat="1" ht="12.75" customHeight="1">
      <c r="A20" s="486"/>
      <c r="B20" s="487"/>
      <c r="C20" s="488" t="s">
        <v>415</v>
      </c>
      <c r="D20" s="430" t="s">
        <v>416</v>
      </c>
      <c r="E20" s="431"/>
      <c r="F20" s="432"/>
      <c r="G20" s="433"/>
      <c r="H20" s="434"/>
      <c r="I20" s="434"/>
      <c r="J20" s="435">
        <f>J21</f>
        <v>0</v>
      </c>
      <c r="K20" s="519">
        <f t="shared" si="0"/>
        <v>0</v>
      </c>
      <c r="L20" s="519">
        <f t="shared" si="1"/>
        <v>0</v>
      </c>
      <c r="M20" s="425"/>
    </row>
    <row r="21" spans="1:13" ht="12.75">
      <c r="A21" s="489">
        <v>6</v>
      </c>
      <c r="B21" s="490" t="s">
        <v>607</v>
      </c>
      <c r="C21" s="491" t="s">
        <v>417</v>
      </c>
      <c r="D21" s="436" t="s">
        <v>418</v>
      </c>
      <c r="E21" s="421" t="s">
        <v>35</v>
      </c>
      <c r="F21" s="437">
        <v>2970</v>
      </c>
      <c r="G21" s="113">
        <v>0</v>
      </c>
      <c r="H21" s="438">
        <f>F21*G21</f>
        <v>0</v>
      </c>
      <c r="I21" s="438"/>
      <c r="J21" s="439">
        <f>F21*G21</f>
        <v>0</v>
      </c>
      <c r="K21" s="440">
        <f t="shared" si="0"/>
        <v>0</v>
      </c>
      <c r="L21" s="441">
        <f t="shared" si="1"/>
        <v>0</v>
      </c>
      <c r="M21" s="425"/>
    </row>
    <row r="22" spans="1:13" ht="12.75" customHeight="1">
      <c r="A22" s="492"/>
      <c r="B22" s="493"/>
      <c r="C22" s="488" t="s">
        <v>419</v>
      </c>
      <c r="D22" s="430" t="s">
        <v>420</v>
      </c>
      <c r="E22" s="442"/>
      <c r="F22" s="443"/>
      <c r="G22" s="444"/>
      <c r="H22" s="445"/>
      <c r="I22" s="445"/>
      <c r="J22" s="435">
        <f>J23+J24+J25+J26+J27</f>
        <v>0</v>
      </c>
      <c r="K22" s="519">
        <f t="shared" si="0"/>
        <v>0</v>
      </c>
      <c r="L22" s="519">
        <f t="shared" si="1"/>
        <v>0</v>
      </c>
      <c r="M22" s="446"/>
    </row>
    <row r="23" spans="1:13" ht="12.75">
      <c r="A23" s="494">
        <v>7</v>
      </c>
      <c r="B23" s="117" t="s">
        <v>607</v>
      </c>
      <c r="C23" s="118" t="s">
        <v>421</v>
      </c>
      <c r="D23" s="447" t="s">
        <v>422</v>
      </c>
      <c r="E23" s="448" t="s">
        <v>113</v>
      </c>
      <c r="F23" s="449">
        <v>52</v>
      </c>
      <c r="G23" s="450">
        <v>0</v>
      </c>
      <c r="H23" s="104">
        <f>F23*G23</f>
        <v>0</v>
      </c>
      <c r="I23" s="104"/>
      <c r="J23" s="104">
        <f>F23*G23</f>
        <v>0</v>
      </c>
      <c r="K23" s="104">
        <f t="shared" si="0"/>
        <v>0</v>
      </c>
      <c r="L23" s="105">
        <f t="shared" si="1"/>
        <v>0</v>
      </c>
      <c r="M23" s="446"/>
    </row>
    <row r="24" spans="1:13" ht="13.5" customHeight="1">
      <c r="A24" s="495">
        <v>8</v>
      </c>
      <c r="B24" s="106" t="s">
        <v>607</v>
      </c>
      <c r="C24" s="107" t="s">
        <v>423</v>
      </c>
      <c r="D24" s="451" t="s">
        <v>424</v>
      </c>
      <c r="E24" s="452" t="s">
        <v>113</v>
      </c>
      <c r="F24" s="422">
        <v>13</v>
      </c>
      <c r="G24" s="423">
        <v>0</v>
      </c>
      <c r="H24" s="108">
        <f>F24*G24</f>
        <v>0</v>
      </c>
      <c r="I24" s="108"/>
      <c r="J24" s="108">
        <f>F24*G24</f>
        <v>0</v>
      </c>
      <c r="K24" s="108">
        <f t="shared" si="0"/>
        <v>0</v>
      </c>
      <c r="L24" s="120">
        <f t="shared" si="1"/>
        <v>0</v>
      </c>
      <c r="M24" s="446"/>
    </row>
    <row r="25" spans="1:13" ht="12.75">
      <c r="A25" s="495">
        <v>9</v>
      </c>
      <c r="B25" s="106" t="s">
        <v>607</v>
      </c>
      <c r="C25" s="107" t="s">
        <v>425</v>
      </c>
      <c r="D25" s="451" t="s">
        <v>426</v>
      </c>
      <c r="E25" s="452" t="s">
        <v>113</v>
      </c>
      <c r="F25" s="422">
        <v>66</v>
      </c>
      <c r="G25" s="423">
        <v>0</v>
      </c>
      <c r="H25" s="108">
        <f>F25*G25</f>
        <v>0</v>
      </c>
      <c r="I25" s="108"/>
      <c r="J25" s="108">
        <f>F25*G25</f>
        <v>0</v>
      </c>
      <c r="K25" s="108">
        <f t="shared" si="0"/>
        <v>0</v>
      </c>
      <c r="L25" s="120">
        <f t="shared" si="1"/>
        <v>0</v>
      </c>
      <c r="M25" s="446"/>
    </row>
    <row r="26" spans="1:13" ht="12.75">
      <c r="A26" s="119">
        <v>10</v>
      </c>
      <c r="B26" s="106" t="s">
        <v>607</v>
      </c>
      <c r="C26" s="107" t="s">
        <v>427</v>
      </c>
      <c r="D26" s="451" t="s">
        <v>428</v>
      </c>
      <c r="E26" s="452" t="s">
        <v>113</v>
      </c>
      <c r="F26" s="422">
        <v>528</v>
      </c>
      <c r="G26" s="423">
        <v>0</v>
      </c>
      <c r="H26" s="108">
        <f>F26*G26</f>
        <v>0</v>
      </c>
      <c r="I26" s="108"/>
      <c r="J26" s="108">
        <f>F26*G26</f>
        <v>0</v>
      </c>
      <c r="K26" s="108">
        <f t="shared" si="0"/>
        <v>0</v>
      </c>
      <c r="L26" s="120">
        <f t="shared" si="1"/>
        <v>0</v>
      </c>
      <c r="M26" s="446"/>
    </row>
    <row r="27" spans="1:13" ht="12.75">
      <c r="A27" s="121">
        <v>11</v>
      </c>
      <c r="B27" s="122" t="s">
        <v>607</v>
      </c>
      <c r="C27" s="123" t="s">
        <v>429</v>
      </c>
      <c r="D27" s="453" t="s">
        <v>430</v>
      </c>
      <c r="E27" s="454" t="s">
        <v>113</v>
      </c>
      <c r="F27" s="455">
        <v>1</v>
      </c>
      <c r="G27" s="456">
        <v>0</v>
      </c>
      <c r="H27" s="124">
        <f>F27*G27</f>
        <v>0</v>
      </c>
      <c r="I27" s="124"/>
      <c r="J27" s="457">
        <f>F27*G27</f>
        <v>0</v>
      </c>
      <c r="K27" s="124">
        <f t="shared" si="0"/>
        <v>0</v>
      </c>
      <c r="L27" s="125">
        <f t="shared" si="1"/>
        <v>0</v>
      </c>
      <c r="M27" s="446"/>
    </row>
    <row r="28" spans="1:13" ht="12.75">
      <c r="A28" s="114"/>
      <c r="B28" s="115"/>
      <c r="C28" s="112" t="s">
        <v>431</v>
      </c>
      <c r="D28" s="458" t="s">
        <v>432</v>
      </c>
      <c r="E28" s="442"/>
      <c r="F28" s="459"/>
      <c r="G28" s="460"/>
      <c r="H28" s="439"/>
      <c r="I28" s="439"/>
      <c r="J28" s="435">
        <f>J29+J30+J31</f>
        <v>0</v>
      </c>
      <c r="K28" s="519">
        <f t="shared" si="0"/>
        <v>0</v>
      </c>
      <c r="L28" s="519">
        <f t="shared" si="1"/>
        <v>0</v>
      </c>
      <c r="M28" s="446"/>
    </row>
    <row r="29" spans="1:13" ht="12.75">
      <c r="A29" s="116">
        <v>12</v>
      </c>
      <c r="B29" s="117" t="s">
        <v>607</v>
      </c>
      <c r="C29" s="118" t="s">
        <v>433</v>
      </c>
      <c r="D29" s="461" t="s">
        <v>434</v>
      </c>
      <c r="E29" s="462" t="s">
        <v>113</v>
      </c>
      <c r="F29" s="463">
        <v>4</v>
      </c>
      <c r="G29" s="113">
        <v>0</v>
      </c>
      <c r="H29" s="464">
        <f>F29*G29</f>
        <v>0</v>
      </c>
      <c r="I29" s="464"/>
      <c r="J29" s="464">
        <f>F29*G29</f>
        <v>0</v>
      </c>
      <c r="K29" s="465">
        <f t="shared" si="0"/>
        <v>0</v>
      </c>
      <c r="L29" s="466">
        <f t="shared" si="1"/>
        <v>0</v>
      </c>
      <c r="M29" s="446"/>
    </row>
    <row r="30" spans="1:13" ht="12.75">
      <c r="A30" s="119">
        <v>13</v>
      </c>
      <c r="B30" s="106" t="s">
        <v>607</v>
      </c>
      <c r="C30" s="107" t="s">
        <v>435</v>
      </c>
      <c r="D30" s="467" t="s">
        <v>436</v>
      </c>
      <c r="E30" s="468" t="s">
        <v>113</v>
      </c>
      <c r="F30" s="422">
        <v>4</v>
      </c>
      <c r="G30" s="423">
        <v>0</v>
      </c>
      <c r="H30" s="108">
        <f>F30*G30</f>
        <v>0</v>
      </c>
      <c r="I30" s="108"/>
      <c r="J30" s="108">
        <f>F30*G30</f>
        <v>0</v>
      </c>
      <c r="K30" s="469">
        <f t="shared" si="0"/>
        <v>0</v>
      </c>
      <c r="L30" s="470">
        <f t="shared" si="1"/>
        <v>0</v>
      </c>
      <c r="M30" s="446"/>
    </row>
    <row r="31" spans="1:15" ht="12.75">
      <c r="A31" s="121">
        <v>14</v>
      </c>
      <c r="B31" s="122" t="s">
        <v>607</v>
      </c>
      <c r="C31" s="123" t="s">
        <v>437</v>
      </c>
      <c r="D31" s="471" t="s">
        <v>438</v>
      </c>
      <c r="E31" s="472" t="s">
        <v>113</v>
      </c>
      <c r="F31" s="473">
        <v>4</v>
      </c>
      <c r="G31" s="474">
        <v>0</v>
      </c>
      <c r="H31" s="457">
        <f>F31*G31</f>
        <v>0</v>
      </c>
      <c r="I31" s="457"/>
      <c r="J31" s="457">
        <f>F31*G31</f>
        <v>0</v>
      </c>
      <c r="K31" s="475">
        <f t="shared" si="0"/>
        <v>0</v>
      </c>
      <c r="L31" s="476">
        <f t="shared" si="1"/>
        <v>0</v>
      </c>
      <c r="M31" s="446"/>
      <c r="O31" s="126"/>
    </row>
    <row r="32" spans="1:13" ht="20.25" customHeight="1">
      <c r="A32" s="127"/>
      <c r="B32" s="128"/>
      <c r="C32" s="129" t="s">
        <v>397</v>
      </c>
      <c r="D32" s="68" t="s">
        <v>398</v>
      </c>
      <c r="E32" s="68" t="s">
        <v>397</v>
      </c>
      <c r="F32" s="477"/>
      <c r="G32" s="478"/>
      <c r="H32" s="478"/>
      <c r="I32" s="478"/>
      <c r="J32" s="477">
        <f>J12</f>
        <v>0</v>
      </c>
      <c r="K32" s="477">
        <f>K12</f>
        <v>0</v>
      </c>
      <c r="L32" s="477">
        <f>L12</f>
        <v>0</v>
      </c>
      <c r="M32" s="446"/>
    </row>
    <row r="33" spans="1:13" ht="12.75">
      <c r="A33" s="127"/>
      <c r="D33" s="446"/>
      <c r="E33" s="446"/>
      <c r="F33" s="479"/>
      <c r="G33" s="480"/>
      <c r="H33" s="480"/>
      <c r="I33" s="480"/>
      <c r="J33" s="480"/>
      <c r="K33" s="480"/>
      <c r="L33" s="480"/>
      <c r="M33" s="446"/>
    </row>
    <row r="34" spans="1:13" ht="12.75">
      <c r="A34" s="127"/>
      <c r="D34" s="446"/>
      <c r="E34" s="446"/>
      <c r="F34" s="479"/>
      <c r="G34" s="482"/>
      <c r="H34" s="513"/>
      <c r="I34" s="482"/>
      <c r="J34" s="482"/>
      <c r="K34" s="481"/>
      <c r="L34" s="482"/>
      <c r="M34" s="446"/>
    </row>
    <row r="35" spans="1:13" ht="12.75">
      <c r="A35" s="127"/>
      <c r="D35" s="446"/>
      <c r="E35" s="446"/>
      <c r="F35" s="479"/>
      <c r="G35" s="514"/>
      <c r="H35" s="514"/>
      <c r="I35" s="515"/>
      <c r="J35" s="483"/>
      <c r="K35" s="483"/>
      <c r="L35" s="483"/>
      <c r="M35" s="446"/>
    </row>
    <row r="36" spans="1:13" ht="12.75">
      <c r="A36" s="127"/>
      <c r="D36" s="446"/>
      <c r="E36" s="446"/>
      <c r="F36" s="479"/>
      <c r="G36" s="514"/>
      <c r="H36" s="514"/>
      <c r="I36" s="515"/>
      <c r="J36" s="483"/>
      <c r="K36" s="483"/>
      <c r="L36" s="483"/>
      <c r="M36" s="446"/>
    </row>
    <row r="37" spans="1:12" ht="12.75">
      <c r="A37" s="127"/>
      <c r="F37" s="133"/>
      <c r="G37" s="136"/>
      <c r="H37" s="516"/>
      <c r="I37" s="136"/>
      <c r="J37" s="136"/>
      <c r="K37" s="136"/>
      <c r="L37" s="136"/>
    </row>
    <row r="38" spans="1:12" ht="12.75">
      <c r="A38" s="127"/>
      <c r="F38" s="138"/>
      <c r="G38" s="139"/>
      <c r="H38" s="140"/>
      <c r="I38" s="140"/>
      <c r="J38" s="140"/>
      <c r="K38" s="140"/>
      <c r="L38" s="140"/>
    </row>
    <row r="39" spans="1:12" ht="12.75">
      <c r="A39" s="127"/>
      <c r="F39" s="133"/>
      <c r="G39" s="134"/>
      <c r="H39" s="134"/>
      <c r="I39" s="134"/>
      <c r="J39" s="134"/>
      <c r="K39" s="134"/>
      <c r="L39" s="134"/>
    </row>
    <row r="40" spans="1:12" ht="12.75">
      <c r="A40" s="132"/>
      <c r="F40" s="133"/>
      <c r="G40" s="134"/>
      <c r="H40" s="134"/>
      <c r="I40" s="134"/>
      <c r="J40" s="134"/>
      <c r="K40" s="134"/>
      <c r="L40" s="134"/>
    </row>
    <row r="41" spans="1:12" ht="12.75">
      <c r="A41" s="132"/>
      <c r="F41" s="133"/>
      <c r="G41" s="134"/>
      <c r="H41" s="134"/>
      <c r="I41" s="134"/>
      <c r="J41" s="134"/>
      <c r="K41" s="134"/>
      <c r="L41" s="134"/>
    </row>
    <row r="42" spans="1:12" ht="12.75">
      <c r="A42" s="132"/>
      <c r="F42" s="133"/>
      <c r="G42" s="134"/>
      <c r="H42" s="134"/>
      <c r="I42" s="134"/>
      <c r="J42" s="134"/>
      <c r="K42" s="134"/>
      <c r="L42" s="134"/>
    </row>
    <row r="43" spans="6:12" ht="12.75">
      <c r="F43" s="133"/>
      <c r="G43" s="134"/>
      <c r="H43" s="134"/>
      <c r="I43" s="134"/>
      <c r="J43" s="134"/>
      <c r="K43" s="134"/>
      <c r="L43" s="134"/>
    </row>
    <row r="44" spans="6:12" ht="12.75">
      <c r="F44" s="133"/>
      <c r="G44" s="134"/>
      <c r="H44" s="134"/>
      <c r="I44" s="134"/>
      <c r="J44" s="134"/>
      <c r="K44" s="134"/>
      <c r="L44" s="134"/>
    </row>
    <row r="45" spans="6:12" ht="12.75">
      <c r="F45" s="133"/>
      <c r="G45" s="134"/>
      <c r="H45" s="134"/>
      <c r="I45" s="134"/>
      <c r="J45" s="134"/>
      <c r="K45" s="134"/>
      <c r="L45" s="134"/>
    </row>
    <row r="46" spans="6:12" ht="12.75">
      <c r="F46" s="133"/>
      <c r="G46" s="134"/>
      <c r="H46" s="134"/>
      <c r="I46" s="134"/>
      <c r="J46" s="134"/>
      <c r="K46" s="134"/>
      <c r="L46" s="134"/>
    </row>
    <row r="47" spans="6:12" ht="12.75">
      <c r="F47" s="133"/>
      <c r="G47" s="134"/>
      <c r="H47" s="134"/>
      <c r="I47" s="134"/>
      <c r="J47" s="134"/>
      <c r="K47" s="134"/>
      <c r="L47" s="134"/>
    </row>
    <row r="48" spans="6:12" ht="12.75">
      <c r="F48" s="133"/>
      <c r="G48" s="134"/>
      <c r="H48" s="134"/>
      <c r="I48" s="134"/>
      <c r="J48" s="134"/>
      <c r="K48" s="134"/>
      <c r="L48" s="134"/>
    </row>
    <row r="49" spans="6:12" ht="12.75">
      <c r="F49" s="133"/>
      <c r="G49" s="134"/>
      <c r="H49" s="134"/>
      <c r="I49" s="134"/>
      <c r="J49" s="134"/>
      <c r="K49" s="134"/>
      <c r="L49" s="134"/>
    </row>
    <row r="50" spans="6:12" ht="12.75">
      <c r="F50" s="133"/>
      <c r="G50" s="134"/>
      <c r="H50" s="134"/>
      <c r="I50" s="134"/>
      <c r="J50" s="134"/>
      <c r="K50" s="134"/>
      <c r="L50" s="134"/>
    </row>
    <row r="51" spans="6:12" ht="12.75">
      <c r="F51" s="133"/>
      <c r="G51" s="134"/>
      <c r="H51" s="134"/>
      <c r="I51" s="134"/>
      <c r="J51" s="134"/>
      <c r="K51" s="134"/>
      <c r="L51" s="134"/>
    </row>
    <row r="52" spans="6:12" ht="12.75">
      <c r="F52" s="133"/>
      <c r="G52" s="134"/>
      <c r="H52" s="134"/>
      <c r="I52" s="134"/>
      <c r="J52" s="134"/>
      <c r="K52" s="134"/>
      <c r="L52" s="134"/>
    </row>
    <row r="53" spans="6:12" ht="12.75">
      <c r="F53" s="133"/>
      <c r="G53" s="134"/>
      <c r="H53" s="134"/>
      <c r="I53" s="134"/>
      <c r="J53" s="134"/>
      <c r="K53" s="134"/>
      <c r="L53" s="134"/>
    </row>
    <row r="54" spans="6:12" ht="12.75">
      <c r="F54" s="133"/>
      <c r="G54" s="134"/>
      <c r="H54" s="134"/>
      <c r="I54" s="134"/>
      <c r="J54" s="134"/>
      <c r="K54" s="134"/>
      <c r="L54" s="134"/>
    </row>
    <row r="55" spans="6:12" ht="12.75">
      <c r="F55" s="133"/>
      <c r="G55" s="134"/>
      <c r="H55" s="134"/>
      <c r="I55" s="134"/>
      <c r="J55" s="134"/>
      <c r="K55" s="134"/>
      <c r="L55" s="134"/>
    </row>
    <row r="56" spans="6:12" ht="12.75">
      <c r="F56" s="133"/>
      <c r="G56" s="134"/>
      <c r="H56" s="134"/>
      <c r="I56" s="134"/>
      <c r="J56" s="134"/>
      <c r="K56" s="134"/>
      <c r="L56" s="134"/>
    </row>
    <row r="57" spans="6:12" ht="12.75">
      <c r="F57" s="133"/>
      <c r="G57" s="134"/>
      <c r="H57" s="134"/>
      <c r="I57" s="134"/>
      <c r="J57" s="134"/>
      <c r="K57" s="134"/>
      <c r="L57" s="134"/>
    </row>
    <row r="58" spans="6:12" ht="12.75">
      <c r="F58" s="133"/>
      <c r="G58" s="134"/>
      <c r="H58" s="134"/>
      <c r="I58" s="134"/>
      <c r="J58" s="134"/>
      <c r="K58" s="134"/>
      <c r="L58" s="134"/>
    </row>
    <row r="59" spans="6:12" ht="12.75">
      <c r="F59" s="133"/>
      <c r="G59" s="134"/>
      <c r="H59" s="134"/>
      <c r="I59" s="134"/>
      <c r="J59" s="134"/>
      <c r="K59" s="134"/>
      <c r="L59" s="134"/>
    </row>
    <row r="60" spans="6:12" ht="12.75">
      <c r="F60" s="133"/>
      <c r="G60" s="134"/>
      <c r="H60" s="134"/>
      <c r="I60" s="134"/>
      <c r="J60" s="134"/>
      <c r="K60" s="134"/>
      <c r="L60" s="134"/>
    </row>
    <row r="61" spans="6:12" ht="12.75">
      <c r="F61" s="133"/>
      <c r="G61" s="134"/>
      <c r="H61" s="134"/>
      <c r="I61" s="134"/>
      <c r="J61" s="134"/>
      <c r="K61" s="134"/>
      <c r="L61" s="134"/>
    </row>
    <row r="62" spans="6:12" ht="12.75">
      <c r="F62" s="133"/>
      <c r="G62" s="134"/>
      <c r="H62" s="134"/>
      <c r="I62" s="134"/>
      <c r="J62" s="134"/>
      <c r="K62" s="134"/>
      <c r="L62" s="134"/>
    </row>
    <row r="63" spans="6:12" ht="12.75">
      <c r="F63" s="133"/>
      <c r="G63" s="134"/>
      <c r="H63" s="134"/>
      <c r="I63" s="134"/>
      <c r="J63" s="134"/>
      <c r="K63" s="134"/>
      <c r="L63" s="134"/>
    </row>
    <row r="64" spans="6:12" ht="12.75">
      <c r="F64" s="133"/>
      <c r="G64" s="134"/>
      <c r="H64" s="134"/>
      <c r="I64" s="134"/>
      <c r="J64" s="134"/>
      <c r="K64" s="134"/>
      <c r="L64" s="134"/>
    </row>
    <row r="65" spans="6:12" ht="12.75">
      <c r="F65" s="133"/>
      <c r="G65" s="134"/>
      <c r="H65" s="134"/>
      <c r="I65" s="134"/>
      <c r="J65" s="134"/>
      <c r="K65" s="134"/>
      <c r="L65" s="134"/>
    </row>
    <row r="66" spans="6:12" ht="12.75">
      <c r="F66" s="133"/>
      <c r="G66" s="134"/>
      <c r="H66" s="134"/>
      <c r="I66" s="134"/>
      <c r="J66" s="134"/>
      <c r="K66" s="134"/>
      <c r="L66" s="134"/>
    </row>
    <row r="67" spans="6:12" ht="12.75">
      <c r="F67" s="133"/>
      <c r="G67" s="134"/>
      <c r="H67" s="134"/>
      <c r="I67" s="134"/>
      <c r="J67" s="134"/>
      <c r="K67" s="134"/>
      <c r="L67" s="134"/>
    </row>
    <row r="68" spans="6:12" ht="12.75">
      <c r="F68" s="133"/>
      <c r="G68" s="134"/>
      <c r="H68" s="134"/>
      <c r="I68" s="134"/>
      <c r="J68" s="134"/>
      <c r="K68" s="134"/>
      <c r="L68" s="134"/>
    </row>
    <row r="69" spans="6:12" ht="12.75">
      <c r="F69" s="133"/>
      <c r="G69" s="134"/>
      <c r="H69" s="134"/>
      <c r="I69" s="134"/>
      <c r="J69" s="134"/>
      <c r="K69" s="134"/>
      <c r="L69" s="134"/>
    </row>
    <row r="70" spans="6:12" ht="12.75">
      <c r="F70" s="133"/>
      <c r="G70" s="134"/>
      <c r="H70" s="134"/>
      <c r="I70" s="134"/>
      <c r="J70" s="134"/>
      <c r="K70" s="134"/>
      <c r="L70" s="134"/>
    </row>
    <row r="71" spans="6:12" ht="12.75">
      <c r="F71" s="133"/>
      <c r="G71" s="134"/>
      <c r="H71" s="134"/>
      <c r="I71" s="134"/>
      <c r="J71" s="134"/>
      <c r="K71" s="134"/>
      <c r="L71" s="134"/>
    </row>
    <row r="72" spans="6:12" ht="12.75">
      <c r="F72" s="133"/>
      <c r="G72" s="134"/>
      <c r="H72" s="134"/>
      <c r="I72" s="134"/>
      <c r="J72" s="134"/>
      <c r="K72" s="134"/>
      <c r="L72" s="134"/>
    </row>
    <row r="73" spans="6:12" ht="12.75">
      <c r="F73" s="133"/>
      <c r="G73" s="134"/>
      <c r="H73" s="134"/>
      <c r="I73" s="134"/>
      <c r="J73" s="134"/>
      <c r="K73" s="134"/>
      <c r="L73" s="134"/>
    </row>
    <row r="74" spans="6:12" ht="12.75">
      <c r="F74" s="133"/>
      <c r="G74" s="134"/>
      <c r="H74" s="134"/>
      <c r="I74" s="134"/>
      <c r="J74" s="134"/>
      <c r="K74" s="134"/>
      <c r="L74" s="134"/>
    </row>
    <row r="75" spans="6:12" ht="12.75">
      <c r="F75" s="133"/>
      <c r="G75" s="134"/>
      <c r="H75" s="134"/>
      <c r="I75" s="134"/>
      <c r="J75" s="134"/>
      <c r="K75" s="134"/>
      <c r="L75" s="134"/>
    </row>
    <row r="76" spans="6:12" ht="12.75">
      <c r="F76" s="133"/>
      <c r="G76" s="134"/>
      <c r="H76" s="134"/>
      <c r="I76" s="134"/>
      <c r="J76" s="134"/>
      <c r="K76" s="134"/>
      <c r="L76" s="134"/>
    </row>
    <row r="77" spans="6:12" ht="12.75">
      <c r="F77" s="133"/>
      <c r="G77" s="134"/>
      <c r="H77" s="134"/>
      <c r="I77" s="134"/>
      <c r="J77" s="134"/>
      <c r="K77" s="134"/>
      <c r="L77" s="134"/>
    </row>
    <row r="78" spans="6:12" ht="12.75">
      <c r="F78" s="133"/>
      <c r="G78" s="134"/>
      <c r="H78" s="134"/>
      <c r="I78" s="134"/>
      <c r="J78" s="134"/>
      <c r="K78" s="134"/>
      <c r="L78" s="134"/>
    </row>
    <row r="79" spans="6:12" ht="12.75">
      <c r="F79" s="133"/>
      <c r="G79" s="134"/>
      <c r="H79" s="134"/>
      <c r="I79" s="134"/>
      <c r="J79" s="134"/>
      <c r="K79" s="134"/>
      <c r="L79" s="134"/>
    </row>
    <row r="80" spans="6:12" ht="12.75">
      <c r="F80" s="133"/>
      <c r="G80" s="134"/>
      <c r="H80" s="134"/>
      <c r="I80" s="134"/>
      <c r="J80" s="134"/>
      <c r="K80" s="134"/>
      <c r="L80" s="134"/>
    </row>
    <row r="81" spans="6:12" ht="12.75">
      <c r="F81" s="133"/>
      <c r="G81" s="134"/>
      <c r="H81" s="134"/>
      <c r="I81" s="134"/>
      <c r="J81" s="134"/>
      <c r="K81" s="134"/>
      <c r="L81" s="134"/>
    </row>
    <row r="82" spans="6:12" ht="12.75">
      <c r="F82" s="133"/>
      <c r="G82" s="134"/>
      <c r="H82" s="134"/>
      <c r="I82" s="134"/>
      <c r="J82" s="134"/>
      <c r="K82" s="134"/>
      <c r="L82" s="134"/>
    </row>
    <row r="83" spans="6:12" ht="12.75">
      <c r="F83" s="133"/>
      <c r="G83" s="134"/>
      <c r="H83" s="134"/>
      <c r="I83" s="134"/>
      <c r="J83" s="134"/>
      <c r="K83" s="134"/>
      <c r="L83" s="134"/>
    </row>
    <row r="84" spans="6:12" ht="12.75">
      <c r="F84" s="133"/>
      <c r="G84" s="134"/>
      <c r="H84" s="134"/>
      <c r="I84" s="134"/>
      <c r="J84" s="134"/>
      <c r="K84" s="134"/>
      <c r="L84" s="134"/>
    </row>
    <row r="85" spans="6:12" ht="12.75">
      <c r="F85" s="133"/>
      <c r="G85" s="134"/>
      <c r="H85" s="134"/>
      <c r="I85" s="134"/>
      <c r="J85" s="134"/>
      <c r="K85" s="134"/>
      <c r="L85" s="134"/>
    </row>
    <row r="86" spans="6:12" ht="12.75">
      <c r="F86" s="133"/>
      <c r="G86" s="134"/>
      <c r="H86" s="134"/>
      <c r="I86" s="134"/>
      <c r="J86" s="134"/>
      <c r="K86" s="134"/>
      <c r="L86" s="134"/>
    </row>
    <row r="87" spans="6:12" ht="12.75">
      <c r="F87" s="133"/>
      <c r="G87" s="134"/>
      <c r="H87" s="134"/>
      <c r="I87" s="134"/>
      <c r="J87" s="134"/>
      <c r="K87" s="134"/>
      <c r="L87" s="134"/>
    </row>
    <row r="88" spans="6:12" ht="12.75">
      <c r="F88" s="133"/>
      <c r="G88" s="134"/>
      <c r="H88" s="134"/>
      <c r="I88" s="134"/>
      <c r="J88" s="134"/>
      <c r="K88" s="134"/>
      <c r="L88" s="134"/>
    </row>
    <row r="89" spans="6:12" ht="12.75">
      <c r="F89" s="133"/>
      <c r="G89" s="134"/>
      <c r="H89" s="134"/>
      <c r="I89" s="134"/>
      <c r="J89" s="134"/>
      <c r="K89" s="134"/>
      <c r="L89" s="134"/>
    </row>
    <row r="90" spans="6:12" ht="12.75">
      <c r="F90" s="133"/>
      <c r="G90" s="134"/>
      <c r="H90" s="134"/>
      <c r="I90" s="134"/>
      <c r="J90" s="134"/>
      <c r="K90" s="134"/>
      <c r="L90" s="134"/>
    </row>
    <row r="91" spans="6:12" ht="12.75">
      <c r="F91" s="133"/>
      <c r="G91" s="134"/>
      <c r="H91" s="134"/>
      <c r="I91" s="134"/>
      <c r="J91" s="134"/>
      <c r="K91" s="134"/>
      <c r="L91" s="134"/>
    </row>
    <row r="92" spans="6:12" ht="12.75">
      <c r="F92" s="133"/>
      <c r="G92" s="134"/>
      <c r="H92" s="134"/>
      <c r="I92" s="134"/>
      <c r="J92" s="134"/>
      <c r="K92" s="134"/>
      <c r="L92" s="134"/>
    </row>
    <row r="93" spans="6:12" ht="12.75">
      <c r="F93" s="133"/>
      <c r="G93" s="134"/>
      <c r="H93" s="134"/>
      <c r="I93" s="134"/>
      <c r="J93" s="134"/>
      <c r="K93" s="134"/>
      <c r="L93" s="134"/>
    </row>
    <row r="94" spans="6:12" ht="12.75">
      <c r="F94" s="133"/>
      <c r="G94" s="134"/>
      <c r="H94" s="134"/>
      <c r="I94" s="134"/>
      <c r="J94" s="134"/>
      <c r="K94" s="134"/>
      <c r="L94" s="134"/>
    </row>
    <row r="95" spans="6:12" ht="12.75">
      <c r="F95" s="133"/>
      <c r="G95" s="134"/>
      <c r="H95" s="134"/>
      <c r="I95" s="134"/>
      <c r="J95" s="134"/>
      <c r="K95" s="134"/>
      <c r="L95" s="134"/>
    </row>
    <row r="96" spans="6:12" ht="12.75">
      <c r="F96" s="133"/>
      <c r="G96" s="134"/>
      <c r="H96" s="134"/>
      <c r="I96" s="134"/>
      <c r="J96" s="134"/>
      <c r="K96" s="134"/>
      <c r="L96" s="134"/>
    </row>
    <row r="97" spans="6:12" ht="12.75">
      <c r="F97" s="133"/>
      <c r="G97" s="134"/>
      <c r="H97" s="134"/>
      <c r="I97" s="134"/>
      <c r="J97" s="134"/>
      <c r="K97" s="134"/>
      <c r="L97" s="134"/>
    </row>
    <row r="98" spans="6:12" ht="12.75">
      <c r="F98" s="133"/>
      <c r="G98" s="134"/>
      <c r="H98" s="134"/>
      <c r="I98" s="134"/>
      <c r="J98" s="134"/>
      <c r="K98" s="134"/>
      <c r="L98" s="134"/>
    </row>
    <row r="99" spans="6:12" ht="12.75">
      <c r="F99" s="133"/>
      <c r="G99" s="134"/>
      <c r="H99" s="134"/>
      <c r="I99" s="134"/>
      <c r="J99" s="134"/>
      <c r="K99" s="134"/>
      <c r="L99" s="134"/>
    </row>
    <row r="100" spans="6:12" ht="12.75">
      <c r="F100" s="133"/>
      <c r="G100" s="134"/>
      <c r="H100" s="134"/>
      <c r="I100" s="134"/>
      <c r="J100" s="134"/>
      <c r="K100" s="134"/>
      <c r="L100" s="134"/>
    </row>
    <row r="101" spans="6:12" ht="12.75">
      <c r="F101" s="133"/>
      <c r="G101" s="134"/>
      <c r="H101" s="134"/>
      <c r="I101" s="134"/>
      <c r="J101" s="134"/>
      <c r="K101" s="134"/>
      <c r="L101" s="134"/>
    </row>
    <row r="102" spans="6:12" ht="12.75">
      <c r="F102" s="133"/>
      <c r="G102" s="134"/>
      <c r="H102" s="134"/>
      <c r="I102" s="134"/>
      <c r="J102" s="134"/>
      <c r="K102" s="134"/>
      <c r="L102" s="134"/>
    </row>
    <row r="103" spans="6:12" ht="12.75">
      <c r="F103" s="133"/>
      <c r="G103" s="134"/>
      <c r="H103" s="134"/>
      <c r="I103" s="134"/>
      <c r="J103" s="134"/>
      <c r="K103" s="134"/>
      <c r="L103" s="134"/>
    </row>
    <row r="104" spans="6:12" ht="12.75">
      <c r="F104" s="133"/>
      <c r="G104" s="134"/>
      <c r="H104" s="134"/>
      <c r="I104" s="134"/>
      <c r="J104" s="134"/>
      <c r="K104" s="134"/>
      <c r="L104" s="134"/>
    </row>
    <row r="105" spans="6:12" ht="12.75">
      <c r="F105" s="133"/>
      <c r="G105" s="134"/>
      <c r="H105" s="134"/>
      <c r="I105" s="134"/>
      <c r="J105" s="134"/>
      <c r="K105" s="134"/>
      <c r="L105" s="134"/>
    </row>
    <row r="106" spans="6:12" ht="12.75">
      <c r="F106" s="133"/>
      <c r="G106" s="134"/>
      <c r="H106" s="134"/>
      <c r="I106" s="134"/>
      <c r="J106" s="134"/>
      <c r="K106" s="134"/>
      <c r="L106" s="134"/>
    </row>
    <row r="107" spans="6:12" ht="12.75">
      <c r="F107" s="133"/>
      <c r="G107" s="134"/>
      <c r="H107" s="134"/>
      <c r="I107" s="134"/>
      <c r="J107" s="134"/>
      <c r="K107" s="134"/>
      <c r="L107" s="134"/>
    </row>
    <row r="108" spans="6:12" ht="12.75">
      <c r="F108" s="133"/>
      <c r="G108" s="134"/>
      <c r="H108" s="134"/>
      <c r="I108" s="134"/>
      <c r="J108" s="134"/>
      <c r="K108" s="134"/>
      <c r="L108" s="134"/>
    </row>
    <row r="109" spans="6:12" ht="12.75">
      <c r="F109" s="133"/>
      <c r="G109" s="134"/>
      <c r="H109" s="134"/>
      <c r="I109" s="134"/>
      <c r="J109" s="134"/>
      <c r="K109" s="134"/>
      <c r="L109" s="134"/>
    </row>
    <row r="110" spans="6:12" ht="12.75">
      <c r="F110" s="133"/>
      <c r="G110" s="134"/>
      <c r="H110" s="134"/>
      <c r="I110" s="134"/>
      <c r="J110" s="134"/>
      <c r="K110" s="134"/>
      <c r="L110" s="134"/>
    </row>
    <row r="111" spans="6:12" ht="12.75">
      <c r="F111" s="133"/>
      <c r="G111" s="134"/>
      <c r="H111" s="134"/>
      <c r="I111" s="134"/>
      <c r="J111" s="134"/>
      <c r="K111" s="134"/>
      <c r="L111" s="134"/>
    </row>
    <row r="112" spans="6:12" ht="12.75">
      <c r="F112" s="133"/>
      <c r="G112" s="134"/>
      <c r="H112" s="134"/>
      <c r="I112" s="134"/>
      <c r="J112" s="134"/>
      <c r="K112" s="134"/>
      <c r="L112" s="134"/>
    </row>
    <row r="113" spans="6:12" ht="12.75">
      <c r="F113" s="133"/>
      <c r="G113" s="134"/>
      <c r="H113" s="134"/>
      <c r="I113" s="134"/>
      <c r="J113" s="134"/>
      <c r="K113" s="134"/>
      <c r="L113" s="134"/>
    </row>
    <row r="114" spans="6:12" ht="12.75">
      <c r="F114" s="133"/>
      <c r="G114" s="134"/>
      <c r="H114" s="134"/>
      <c r="I114" s="134"/>
      <c r="J114" s="134"/>
      <c r="K114" s="134"/>
      <c r="L114" s="134"/>
    </row>
    <row r="115" spans="6:12" ht="12.75">
      <c r="F115" s="133"/>
      <c r="G115" s="134"/>
      <c r="H115" s="134"/>
      <c r="I115" s="134"/>
      <c r="J115" s="134"/>
      <c r="K115" s="134"/>
      <c r="L115" s="134"/>
    </row>
    <row r="116" spans="6:12" ht="12.75">
      <c r="F116" s="133"/>
      <c r="G116" s="134"/>
      <c r="H116" s="134"/>
      <c r="I116" s="134"/>
      <c r="J116" s="134"/>
      <c r="K116" s="134"/>
      <c r="L116" s="134"/>
    </row>
    <row r="117" spans="6:12" ht="12.75">
      <c r="F117" s="133"/>
      <c r="G117" s="134"/>
      <c r="H117" s="134"/>
      <c r="I117" s="134"/>
      <c r="J117" s="134"/>
      <c r="K117" s="134"/>
      <c r="L117" s="134"/>
    </row>
    <row r="118" spans="6:12" ht="12.75">
      <c r="F118" s="133"/>
      <c r="G118" s="134"/>
      <c r="H118" s="134"/>
      <c r="I118" s="134"/>
      <c r="J118" s="134"/>
      <c r="K118" s="134"/>
      <c r="L118" s="134"/>
    </row>
    <row r="119" spans="6:12" ht="12.75">
      <c r="F119" s="133"/>
      <c r="G119" s="134"/>
      <c r="H119" s="134"/>
      <c r="I119" s="134"/>
      <c r="J119" s="134"/>
      <c r="K119" s="134"/>
      <c r="L119" s="134"/>
    </row>
    <row r="120" spans="6:12" ht="12.75">
      <c r="F120" s="133"/>
      <c r="G120" s="134"/>
      <c r="H120" s="134"/>
      <c r="I120" s="134"/>
      <c r="J120" s="134"/>
      <c r="K120" s="134"/>
      <c r="L120" s="134"/>
    </row>
    <row r="121" spans="6:12" ht="12.75">
      <c r="F121" s="133"/>
      <c r="G121" s="134"/>
      <c r="H121" s="134"/>
      <c r="I121" s="134"/>
      <c r="J121" s="134"/>
      <c r="K121" s="134"/>
      <c r="L121" s="134"/>
    </row>
    <row r="122" spans="6:12" ht="12.75">
      <c r="F122" s="133"/>
      <c r="G122" s="134"/>
      <c r="H122" s="134"/>
      <c r="I122" s="134"/>
      <c r="J122" s="134"/>
      <c r="K122" s="134"/>
      <c r="L122" s="134"/>
    </row>
    <row r="123" spans="6:12" ht="12.75">
      <c r="F123" s="133"/>
      <c r="G123" s="134"/>
      <c r="H123" s="134"/>
      <c r="I123" s="134"/>
      <c r="J123" s="134"/>
      <c r="K123" s="134"/>
      <c r="L123" s="134"/>
    </row>
    <row r="124" spans="6:12" ht="12.75">
      <c r="F124" s="133"/>
      <c r="G124" s="134"/>
      <c r="H124" s="134"/>
      <c r="I124" s="134"/>
      <c r="J124" s="134"/>
      <c r="K124" s="134"/>
      <c r="L124" s="134"/>
    </row>
    <row r="125" spans="6:12" ht="12.75">
      <c r="F125" s="133"/>
      <c r="G125" s="134"/>
      <c r="H125" s="134"/>
      <c r="I125" s="134"/>
      <c r="J125" s="134"/>
      <c r="K125" s="134"/>
      <c r="L125" s="134"/>
    </row>
    <row r="126" spans="6:12" ht="12.75">
      <c r="F126" s="133"/>
      <c r="G126" s="134"/>
      <c r="H126" s="134"/>
      <c r="I126" s="134"/>
      <c r="J126" s="134"/>
      <c r="K126" s="134"/>
      <c r="L126" s="134"/>
    </row>
    <row r="127" spans="6:12" ht="12.75">
      <c r="F127" s="133"/>
      <c r="G127" s="134"/>
      <c r="H127" s="134"/>
      <c r="I127" s="134"/>
      <c r="J127" s="134"/>
      <c r="K127" s="134"/>
      <c r="L127" s="134"/>
    </row>
    <row r="128" spans="6:12" ht="12.75">
      <c r="F128" s="133"/>
      <c r="G128" s="134"/>
      <c r="H128" s="134"/>
      <c r="I128" s="134"/>
      <c r="J128" s="134"/>
      <c r="K128" s="134"/>
      <c r="L128" s="134"/>
    </row>
    <row r="129" spans="6:12" ht="12.75">
      <c r="F129" s="133"/>
      <c r="G129" s="134"/>
      <c r="H129" s="134"/>
      <c r="I129" s="134"/>
      <c r="J129" s="134"/>
      <c r="K129" s="134"/>
      <c r="L129" s="134"/>
    </row>
    <row r="130" spans="6:12" ht="12.75">
      <c r="F130" s="133"/>
      <c r="G130" s="134"/>
      <c r="H130" s="134"/>
      <c r="I130" s="134"/>
      <c r="J130" s="134"/>
      <c r="K130" s="134"/>
      <c r="L130" s="134"/>
    </row>
    <row r="131" spans="6:12" ht="12.75">
      <c r="F131" s="133"/>
      <c r="G131" s="134"/>
      <c r="H131" s="134"/>
      <c r="I131" s="134"/>
      <c r="J131" s="134"/>
      <c r="K131" s="134"/>
      <c r="L131" s="134"/>
    </row>
    <row r="132" spans="6:12" ht="12.75">
      <c r="F132" s="133"/>
      <c r="G132" s="134"/>
      <c r="H132" s="134"/>
      <c r="I132" s="134"/>
      <c r="J132" s="134"/>
      <c r="K132" s="134"/>
      <c r="L132" s="134"/>
    </row>
    <row r="133" spans="6:12" ht="12.75">
      <c r="F133" s="133"/>
      <c r="G133" s="134"/>
      <c r="H133" s="134"/>
      <c r="I133" s="134"/>
      <c r="J133" s="134"/>
      <c r="K133" s="134"/>
      <c r="L133" s="134"/>
    </row>
    <row r="134" spans="6:12" ht="12.75">
      <c r="F134" s="133"/>
      <c r="G134" s="134"/>
      <c r="H134" s="134"/>
      <c r="I134" s="134"/>
      <c r="J134" s="134"/>
      <c r="K134" s="134"/>
      <c r="L134" s="134"/>
    </row>
    <row r="135" spans="6:12" ht="12.75">
      <c r="F135" s="133"/>
      <c r="G135" s="134"/>
      <c r="H135" s="134"/>
      <c r="I135" s="134"/>
      <c r="J135" s="134"/>
      <c r="K135" s="134"/>
      <c r="L135" s="134"/>
    </row>
    <row r="136" spans="6:12" ht="12.75">
      <c r="F136" s="133"/>
      <c r="G136" s="134"/>
      <c r="H136" s="134"/>
      <c r="I136" s="134"/>
      <c r="J136" s="134"/>
      <c r="K136" s="134"/>
      <c r="L136" s="134"/>
    </row>
    <row r="137" spans="6:12" ht="12.75">
      <c r="F137" s="133"/>
      <c r="G137" s="134"/>
      <c r="H137" s="134"/>
      <c r="I137" s="134"/>
      <c r="J137" s="134"/>
      <c r="K137" s="134"/>
      <c r="L137" s="134"/>
    </row>
    <row r="138" spans="6:12" ht="12.75">
      <c r="F138" s="133"/>
      <c r="G138" s="134"/>
      <c r="H138" s="134"/>
      <c r="I138" s="134"/>
      <c r="J138" s="134"/>
      <c r="K138" s="134"/>
      <c r="L138" s="134"/>
    </row>
    <row r="139" spans="6:12" ht="12.75">
      <c r="F139" s="133"/>
      <c r="G139" s="134"/>
      <c r="H139" s="134"/>
      <c r="I139" s="134"/>
      <c r="J139" s="134"/>
      <c r="K139" s="134"/>
      <c r="L139" s="134"/>
    </row>
    <row r="140" spans="6:12" ht="12.75">
      <c r="F140" s="133"/>
      <c r="G140" s="134"/>
      <c r="H140" s="134"/>
      <c r="I140" s="134"/>
      <c r="J140" s="134"/>
      <c r="K140" s="134"/>
      <c r="L140" s="134"/>
    </row>
    <row r="141" spans="6:12" ht="12.75">
      <c r="F141" s="133"/>
      <c r="G141" s="134"/>
      <c r="H141" s="134"/>
      <c r="I141" s="134"/>
      <c r="J141" s="134"/>
      <c r="K141" s="134"/>
      <c r="L141" s="134"/>
    </row>
    <row r="142" spans="6:12" ht="12.75">
      <c r="F142" s="133"/>
      <c r="G142" s="134"/>
      <c r="H142" s="134"/>
      <c r="I142" s="134"/>
      <c r="J142" s="134"/>
      <c r="K142" s="134"/>
      <c r="L142" s="134"/>
    </row>
    <row r="143" spans="6:12" ht="12.75">
      <c r="F143" s="133"/>
      <c r="G143" s="134"/>
      <c r="H143" s="134"/>
      <c r="I143" s="134"/>
      <c r="J143" s="134"/>
      <c r="K143" s="134"/>
      <c r="L143" s="134"/>
    </row>
    <row r="144" spans="6:12" ht="12.75">
      <c r="F144" s="133"/>
      <c r="G144" s="134"/>
      <c r="H144" s="134"/>
      <c r="I144" s="134"/>
      <c r="J144" s="134"/>
      <c r="K144" s="134"/>
      <c r="L144" s="134"/>
    </row>
    <row r="145" spans="6:12" ht="12.75">
      <c r="F145" s="133"/>
      <c r="G145" s="134"/>
      <c r="H145" s="134"/>
      <c r="I145" s="134"/>
      <c r="J145" s="134"/>
      <c r="K145" s="134"/>
      <c r="L145" s="134"/>
    </row>
    <row r="146" spans="6:12" ht="12.75">
      <c r="F146" s="133"/>
      <c r="G146" s="134"/>
      <c r="H146" s="134"/>
      <c r="I146" s="134"/>
      <c r="J146" s="134"/>
      <c r="K146" s="134"/>
      <c r="L146" s="134"/>
    </row>
    <row r="147" spans="6:12" ht="12.75">
      <c r="F147" s="133"/>
      <c r="G147" s="134"/>
      <c r="H147" s="134"/>
      <c r="I147" s="134"/>
      <c r="J147" s="134"/>
      <c r="K147" s="134"/>
      <c r="L147" s="134"/>
    </row>
    <row r="148" spans="6:12" ht="12.75">
      <c r="F148" s="133"/>
      <c r="G148" s="134"/>
      <c r="H148" s="134"/>
      <c r="I148" s="134"/>
      <c r="J148" s="134"/>
      <c r="K148" s="134"/>
      <c r="L148" s="134"/>
    </row>
    <row r="149" spans="6:12" ht="12.75">
      <c r="F149" s="133"/>
      <c r="G149" s="134"/>
      <c r="H149" s="134"/>
      <c r="I149" s="134"/>
      <c r="J149" s="134"/>
      <c r="K149" s="134"/>
      <c r="L149" s="134"/>
    </row>
    <row r="150" spans="6:12" ht="12.75">
      <c r="F150" s="133"/>
      <c r="G150" s="134"/>
      <c r="H150" s="134"/>
      <c r="I150" s="134"/>
      <c r="J150" s="134"/>
      <c r="K150" s="134"/>
      <c r="L150" s="134"/>
    </row>
    <row r="151" spans="6:12" ht="12.75">
      <c r="F151" s="133"/>
      <c r="G151" s="134"/>
      <c r="H151" s="134"/>
      <c r="I151" s="134"/>
      <c r="J151" s="134"/>
      <c r="K151" s="134"/>
      <c r="L151" s="134"/>
    </row>
    <row r="152" spans="6:12" ht="12.75">
      <c r="F152" s="133"/>
      <c r="G152" s="134"/>
      <c r="H152" s="134"/>
      <c r="I152" s="134"/>
      <c r="J152" s="134"/>
      <c r="K152" s="134"/>
      <c r="L152" s="134"/>
    </row>
    <row r="153" spans="6:12" ht="12.75">
      <c r="F153" s="133"/>
      <c r="G153" s="134"/>
      <c r="H153" s="134"/>
      <c r="I153" s="134"/>
      <c r="J153" s="134"/>
      <c r="K153" s="134"/>
      <c r="L153" s="134"/>
    </row>
    <row r="154" spans="6:12" ht="12.75">
      <c r="F154" s="133"/>
      <c r="G154" s="134"/>
      <c r="H154" s="134"/>
      <c r="I154" s="134"/>
      <c r="J154" s="134"/>
      <c r="K154" s="134"/>
      <c r="L154" s="134"/>
    </row>
    <row r="155" spans="6:12" ht="12.75">
      <c r="F155" s="133"/>
      <c r="G155" s="134"/>
      <c r="H155" s="134"/>
      <c r="I155" s="134"/>
      <c r="J155" s="134"/>
      <c r="K155" s="134"/>
      <c r="L155" s="134"/>
    </row>
    <row r="156" spans="6:12" ht="12.75">
      <c r="F156" s="133"/>
      <c r="G156" s="134"/>
      <c r="H156" s="134"/>
      <c r="I156" s="134"/>
      <c r="J156" s="134"/>
      <c r="K156" s="134"/>
      <c r="L156" s="134"/>
    </row>
    <row r="157" spans="6:12" ht="12.75">
      <c r="F157" s="133"/>
      <c r="G157" s="134"/>
      <c r="H157" s="134"/>
      <c r="I157" s="134"/>
      <c r="J157" s="134"/>
      <c r="K157" s="134"/>
      <c r="L157" s="134"/>
    </row>
    <row r="158" spans="6:12" ht="12.75">
      <c r="F158" s="133"/>
      <c r="G158" s="134"/>
      <c r="H158" s="134"/>
      <c r="I158" s="134"/>
      <c r="J158" s="134"/>
      <c r="K158" s="134"/>
      <c r="L158" s="134"/>
    </row>
    <row r="159" spans="6:12" ht="12.75">
      <c r="F159" s="133"/>
      <c r="G159" s="134"/>
      <c r="H159" s="134"/>
      <c r="I159" s="134"/>
      <c r="J159" s="134"/>
      <c r="K159" s="134"/>
      <c r="L159" s="134"/>
    </row>
    <row r="160" spans="6:12" ht="12.75">
      <c r="F160" s="133"/>
      <c r="G160" s="134"/>
      <c r="H160" s="134"/>
      <c r="I160" s="134"/>
      <c r="J160" s="134"/>
      <c r="K160" s="134"/>
      <c r="L160" s="134"/>
    </row>
    <row r="161" spans="6:12" ht="12.75">
      <c r="F161" s="133"/>
      <c r="G161" s="134"/>
      <c r="H161" s="134"/>
      <c r="I161" s="134"/>
      <c r="J161" s="134"/>
      <c r="K161" s="134"/>
      <c r="L161" s="134"/>
    </row>
    <row r="162" spans="6:12" ht="12.75">
      <c r="F162" s="133"/>
      <c r="G162" s="134"/>
      <c r="H162" s="134"/>
      <c r="I162" s="134"/>
      <c r="J162" s="134"/>
      <c r="K162" s="134"/>
      <c r="L162" s="134"/>
    </row>
    <row r="163" spans="6:12" ht="12.75">
      <c r="F163" s="133"/>
      <c r="G163" s="134"/>
      <c r="H163" s="134"/>
      <c r="I163" s="134"/>
      <c r="J163" s="134"/>
      <c r="K163" s="134"/>
      <c r="L163" s="134"/>
    </row>
    <row r="164" spans="6:12" ht="12.75">
      <c r="F164" s="133"/>
      <c r="G164" s="134"/>
      <c r="H164" s="134"/>
      <c r="I164" s="134"/>
      <c r="J164" s="134"/>
      <c r="K164" s="134"/>
      <c r="L164" s="134"/>
    </row>
    <row r="165" spans="6:12" ht="12.75">
      <c r="F165" s="133"/>
      <c r="G165" s="134"/>
      <c r="H165" s="134"/>
      <c r="I165" s="134"/>
      <c r="J165" s="134"/>
      <c r="K165" s="134"/>
      <c r="L165" s="134"/>
    </row>
    <row r="166" spans="6:12" ht="12.75">
      <c r="F166" s="133"/>
      <c r="G166" s="134"/>
      <c r="H166" s="134"/>
      <c r="I166" s="134"/>
      <c r="J166" s="134"/>
      <c r="K166" s="134"/>
      <c r="L166" s="134"/>
    </row>
    <row r="167" spans="6:12" ht="12.75">
      <c r="F167" s="133"/>
      <c r="G167" s="134"/>
      <c r="H167" s="134"/>
      <c r="I167" s="134"/>
      <c r="J167" s="134"/>
      <c r="K167" s="134"/>
      <c r="L167" s="134"/>
    </row>
    <row r="168" spans="6:12" ht="12.75">
      <c r="F168" s="133"/>
      <c r="G168" s="134"/>
      <c r="H168" s="134"/>
      <c r="I168" s="134"/>
      <c r="J168" s="134"/>
      <c r="K168" s="134"/>
      <c r="L168" s="134"/>
    </row>
    <row r="169" spans="6:12" ht="12.75">
      <c r="F169" s="133"/>
      <c r="G169" s="134"/>
      <c r="H169" s="134"/>
      <c r="I169" s="134"/>
      <c r="J169" s="134"/>
      <c r="K169" s="134"/>
      <c r="L169" s="134"/>
    </row>
    <row r="170" spans="6:12" ht="12.75">
      <c r="F170" s="133"/>
      <c r="G170" s="134"/>
      <c r="H170" s="134"/>
      <c r="I170" s="134"/>
      <c r="J170" s="134"/>
      <c r="K170" s="134"/>
      <c r="L170" s="134"/>
    </row>
    <row r="171" spans="6:12" ht="12.75">
      <c r="F171" s="133"/>
      <c r="G171" s="134"/>
      <c r="H171" s="134"/>
      <c r="I171" s="134"/>
      <c r="J171" s="134"/>
      <c r="K171" s="134"/>
      <c r="L171" s="134"/>
    </row>
    <row r="172" spans="6:12" ht="12.75">
      <c r="F172" s="133"/>
      <c r="G172" s="134"/>
      <c r="H172" s="134"/>
      <c r="I172" s="134"/>
      <c r="J172" s="134"/>
      <c r="K172" s="134"/>
      <c r="L172" s="134"/>
    </row>
    <row r="173" spans="6:12" ht="12.75">
      <c r="F173" s="133"/>
      <c r="G173" s="134"/>
      <c r="H173" s="134"/>
      <c r="I173" s="134"/>
      <c r="J173" s="134"/>
      <c r="K173" s="134"/>
      <c r="L173" s="134"/>
    </row>
    <row r="174" spans="6:12" ht="12.75">
      <c r="F174" s="133"/>
      <c r="G174" s="134"/>
      <c r="H174" s="134"/>
      <c r="I174" s="134"/>
      <c r="J174" s="134"/>
      <c r="K174" s="134"/>
      <c r="L174" s="134"/>
    </row>
    <row r="175" spans="6:12" ht="12.75">
      <c r="F175" s="133"/>
      <c r="G175" s="134"/>
      <c r="H175" s="134"/>
      <c r="I175" s="134"/>
      <c r="J175" s="134"/>
      <c r="K175" s="134"/>
      <c r="L175" s="134"/>
    </row>
    <row r="176" spans="6:12" ht="12.75">
      <c r="F176" s="133"/>
      <c r="G176" s="134"/>
      <c r="H176" s="134"/>
      <c r="I176" s="134"/>
      <c r="J176" s="134"/>
      <c r="K176" s="134"/>
      <c r="L176" s="134"/>
    </row>
    <row r="177" spans="6:12" ht="12.75">
      <c r="F177" s="133"/>
      <c r="G177" s="134"/>
      <c r="H177" s="134"/>
      <c r="I177" s="134"/>
      <c r="J177" s="134"/>
      <c r="K177" s="134"/>
      <c r="L177" s="134"/>
    </row>
    <row r="178" spans="6:12" ht="12.75">
      <c r="F178" s="133"/>
      <c r="G178" s="134"/>
      <c r="H178" s="134"/>
      <c r="I178" s="134"/>
      <c r="J178" s="134"/>
      <c r="K178" s="134"/>
      <c r="L178" s="134"/>
    </row>
    <row r="179" spans="6:12" ht="12.75">
      <c r="F179" s="133"/>
      <c r="G179" s="134"/>
      <c r="H179" s="134"/>
      <c r="I179" s="134"/>
      <c r="J179" s="134"/>
      <c r="K179" s="134"/>
      <c r="L179" s="134"/>
    </row>
    <row r="180" spans="6:12" ht="12.75">
      <c r="F180" s="133"/>
      <c r="G180" s="134"/>
      <c r="H180" s="134"/>
      <c r="I180" s="134"/>
      <c r="J180" s="134"/>
      <c r="K180" s="134"/>
      <c r="L180" s="134"/>
    </row>
    <row r="181" spans="6:12" ht="12.75">
      <c r="F181" s="133"/>
      <c r="G181" s="134"/>
      <c r="H181" s="134"/>
      <c r="I181" s="134"/>
      <c r="J181" s="134"/>
      <c r="K181" s="134"/>
      <c r="L181" s="134"/>
    </row>
    <row r="182" spans="6:12" ht="12.75">
      <c r="F182" s="133"/>
      <c r="G182" s="134"/>
      <c r="H182" s="134"/>
      <c r="I182" s="134"/>
      <c r="J182" s="134"/>
      <c r="K182" s="134"/>
      <c r="L182" s="134"/>
    </row>
    <row r="183" spans="6:12" ht="12.75">
      <c r="F183" s="133"/>
      <c r="G183" s="134"/>
      <c r="H183" s="134"/>
      <c r="I183" s="134"/>
      <c r="J183" s="134"/>
      <c r="K183" s="134"/>
      <c r="L183" s="134"/>
    </row>
    <row r="184" spans="6:12" ht="12.75">
      <c r="F184" s="133"/>
      <c r="G184" s="134"/>
      <c r="H184" s="134"/>
      <c r="I184" s="134"/>
      <c r="J184" s="134"/>
      <c r="K184" s="134"/>
      <c r="L184" s="134"/>
    </row>
    <row r="185" spans="6:12" ht="12.75">
      <c r="F185" s="133"/>
      <c r="G185" s="134"/>
      <c r="H185" s="134"/>
      <c r="I185" s="134"/>
      <c r="J185" s="134"/>
      <c r="K185" s="134"/>
      <c r="L185" s="134"/>
    </row>
    <row r="186" spans="6:12" ht="12.75">
      <c r="F186" s="133"/>
      <c r="G186" s="134"/>
      <c r="H186" s="134"/>
      <c r="I186" s="134"/>
      <c r="J186" s="134"/>
      <c r="K186" s="134"/>
      <c r="L186" s="134"/>
    </row>
    <row r="187" spans="6:12" ht="12.75">
      <c r="F187" s="133"/>
      <c r="G187" s="134"/>
      <c r="H187" s="134"/>
      <c r="I187" s="134"/>
      <c r="J187" s="134"/>
      <c r="K187" s="134"/>
      <c r="L187" s="134"/>
    </row>
    <row r="188" spans="6:12" ht="12.75">
      <c r="F188" s="133"/>
      <c r="G188" s="134"/>
      <c r="H188" s="134"/>
      <c r="I188" s="134"/>
      <c r="J188" s="134"/>
      <c r="K188" s="134"/>
      <c r="L188" s="134"/>
    </row>
    <row r="189" spans="6:12" ht="12.75">
      <c r="F189" s="133"/>
      <c r="G189" s="134"/>
      <c r="H189" s="134"/>
      <c r="I189" s="134"/>
      <c r="J189" s="134"/>
      <c r="K189" s="134"/>
      <c r="L189" s="134"/>
    </row>
    <row r="190" spans="6:12" ht="12.75">
      <c r="F190" s="133"/>
      <c r="G190" s="134"/>
      <c r="H190" s="134"/>
      <c r="I190" s="134"/>
      <c r="J190" s="134"/>
      <c r="K190" s="134"/>
      <c r="L190" s="134"/>
    </row>
    <row r="191" spans="6:12" ht="12.75">
      <c r="F191" s="133"/>
      <c r="G191" s="134"/>
      <c r="H191" s="134"/>
      <c r="I191" s="134"/>
      <c r="J191" s="134"/>
      <c r="K191" s="134"/>
      <c r="L191" s="134"/>
    </row>
    <row r="192" spans="6:12" ht="12.75">
      <c r="F192" s="133"/>
      <c r="G192" s="134"/>
      <c r="H192" s="134"/>
      <c r="I192" s="134"/>
      <c r="J192" s="134"/>
      <c r="K192" s="134"/>
      <c r="L192" s="134"/>
    </row>
    <row r="193" spans="6:12" ht="12.75">
      <c r="F193" s="133"/>
      <c r="G193" s="134"/>
      <c r="H193" s="134"/>
      <c r="I193" s="134"/>
      <c r="J193" s="134"/>
      <c r="K193" s="134"/>
      <c r="L193" s="134"/>
    </row>
    <row r="194" spans="6:12" ht="12.75">
      <c r="F194" s="133"/>
      <c r="G194" s="134"/>
      <c r="H194" s="134"/>
      <c r="I194" s="134"/>
      <c r="J194" s="134"/>
      <c r="K194" s="134"/>
      <c r="L194" s="134"/>
    </row>
    <row r="195" spans="6:12" ht="12.75">
      <c r="F195" s="133"/>
      <c r="G195" s="134"/>
      <c r="H195" s="134"/>
      <c r="I195" s="134"/>
      <c r="J195" s="134"/>
      <c r="K195" s="134"/>
      <c r="L195" s="134"/>
    </row>
    <row r="196" spans="6:12" ht="12.75">
      <c r="F196" s="133"/>
      <c r="G196" s="134"/>
      <c r="H196" s="134"/>
      <c r="I196" s="134"/>
      <c r="J196" s="134"/>
      <c r="K196" s="134"/>
      <c r="L196" s="134"/>
    </row>
    <row r="197" spans="6:12" ht="12.75">
      <c r="F197" s="133"/>
      <c r="G197" s="134"/>
      <c r="H197" s="134"/>
      <c r="I197" s="134"/>
      <c r="J197" s="134"/>
      <c r="K197" s="134"/>
      <c r="L197" s="134"/>
    </row>
    <row r="198" spans="6:12" ht="12.75">
      <c r="F198" s="133"/>
      <c r="G198" s="134"/>
      <c r="H198" s="134"/>
      <c r="I198" s="134"/>
      <c r="J198" s="134"/>
      <c r="K198" s="134"/>
      <c r="L198" s="134"/>
    </row>
    <row r="199" spans="6:12" ht="12.75">
      <c r="F199" s="133"/>
      <c r="G199" s="134"/>
      <c r="H199" s="134"/>
      <c r="I199" s="134"/>
      <c r="J199" s="134"/>
      <c r="K199" s="134"/>
      <c r="L199" s="134"/>
    </row>
    <row r="200" spans="6:12" ht="12.75">
      <c r="F200" s="133"/>
      <c r="G200" s="134"/>
      <c r="H200" s="134"/>
      <c r="I200" s="134"/>
      <c r="J200" s="134"/>
      <c r="K200" s="134"/>
      <c r="L200" s="134"/>
    </row>
    <row r="201" spans="6:12" ht="12.75">
      <c r="F201" s="133"/>
      <c r="G201" s="134"/>
      <c r="H201" s="134"/>
      <c r="I201" s="134"/>
      <c r="J201" s="134"/>
      <c r="K201" s="134"/>
      <c r="L201" s="134"/>
    </row>
    <row r="202" spans="6:12" ht="12.75">
      <c r="F202" s="133"/>
      <c r="G202" s="134"/>
      <c r="H202" s="134"/>
      <c r="I202" s="134"/>
      <c r="J202" s="134"/>
      <c r="K202" s="134"/>
      <c r="L202" s="134"/>
    </row>
    <row r="203" spans="6:12" ht="12.75">
      <c r="F203" s="133"/>
      <c r="G203" s="134"/>
      <c r="H203" s="134"/>
      <c r="I203" s="134"/>
      <c r="J203" s="134"/>
      <c r="K203" s="134"/>
      <c r="L203" s="134"/>
    </row>
    <row r="204" spans="6:12" ht="12.75">
      <c r="F204" s="133"/>
      <c r="G204" s="134"/>
      <c r="H204" s="134"/>
      <c r="I204" s="134"/>
      <c r="J204" s="134"/>
      <c r="K204" s="134"/>
      <c r="L204" s="134"/>
    </row>
    <row r="205" spans="6:12" ht="12.75">
      <c r="F205" s="133"/>
      <c r="G205" s="134"/>
      <c r="H205" s="134"/>
      <c r="I205" s="134"/>
      <c r="J205" s="134"/>
      <c r="K205" s="134"/>
      <c r="L205" s="134"/>
    </row>
    <row r="206" spans="6:12" ht="12.75">
      <c r="F206" s="133"/>
      <c r="G206" s="134"/>
      <c r="H206" s="134"/>
      <c r="I206" s="134"/>
      <c r="J206" s="134"/>
      <c r="K206" s="134"/>
      <c r="L206" s="134"/>
    </row>
    <row r="207" spans="6:12" ht="12.75">
      <c r="F207" s="133"/>
      <c r="G207" s="134"/>
      <c r="H207" s="134"/>
      <c r="I207" s="134"/>
      <c r="J207" s="134"/>
      <c r="K207" s="134"/>
      <c r="L207" s="134"/>
    </row>
    <row r="208" spans="6:12" ht="12.75">
      <c r="F208" s="133"/>
      <c r="G208" s="134"/>
      <c r="H208" s="134"/>
      <c r="I208" s="134"/>
      <c r="J208" s="134"/>
      <c r="K208" s="134"/>
      <c r="L208" s="134"/>
    </row>
    <row r="209" spans="6:12" ht="12.75">
      <c r="F209" s="133"/>
      <c r="G209" s="134"/>
      <c r="H209" s="134"/>
      <c r="I209" s="134"/>
      <c r="J209" s="134"/>
      <c r="K209" s="134"/>
      <c r="L209" s="134"/>
    </row>
    <row r="210" spans="6:12" ht="12.75">
      <c r="F210" s="133"/>
      <c r="G210" s="134"/>
      <c r="H210" s="134"/>
      <c r="I210" s="134"/>
      <c r="J210" s="134"/>
      <c r="K210" s="134"/>
      <c r="L210" s="134"/>
    </row>
    <row r="211" spans="6:12" ht="12.75">
      <c r="F211" s="133"/>
      <c r="G211" s="134"/>
      <c r="H211" s="134"/>
      <c r="I211" s="134"/>
      <c r="J211" s="134"/>
      <c r="K211" s="134"/>
      <c r="L211" s="134"/>
    </row>
    <row r="212" spans="6:12" ht="12.75">
      <c r="F212" s="133"/>
      <c r="G212" s="134"/>
      <c r="H212" s="134"/>
      <c r="I212" s="134"/>
      <c r="J212" s="134"/>
      <c r="K212" s="134"/>
      <c r="L212" s="134"/>
    </row>
    <row r="213" spans="6:12" ht="12.75">
      <c r="F213" s="133"/>
      <c r="G213" s="134"/>
      <c r="H213" s="134"/>
      <c r="I213" s="134"/>
      <c r="J213" s="134"/>
      <c r="K213" s="134"/>
      <c r="L213" s="134"/>
    </row>
    <row r="214" spans="6:12" ht="12.75">
      <c r="F214" s="133"/>
      <c r="G214" s="134"/>
      <c r="H214" s="134"/>
      <c r="I214" s="134"/>
      <c r="J214" s="134"/>
      <c r="K214" s="134"/>
      <c r="L214" s="134"/>
    </row>
    <row r="215" spans="6:12" ht="12.75">
      <c r="F215" s="133"/>
      <c r="G215" s="134"/>
      <c r="H215" s="134"/>
      <c r="I215" s="134"/>
      <c r="J215" s="134"/>
      <c r="K215" s="134"/>
      <c r="L215" s="134"/>
    </row>
    <row r="216" spans="6:12" ht="12.75">
      <c r="F216" s="133"/>
      <c r="G216" s="134"/>
      <c r="H216" s="134"/>
      <c r="I216" s="134"/>
      <c r="J216" s="134"/>
      <c r="K216" s="134"/>
      <c r="L216" s="134"/>
    </row>
    <row r="217" ht="12.75">
      <c r="F217" s="141"/>
    </row>
    <row r="218" ht="12.75">
      <c r="F218" s="141"/>
    </row>
    <row r="219" ht="12.75">
      <c r="F219" s="141"/>
    </row>
    <row r="220" ht="12.75">
      <c r="F220" s="141"/>
    </row>
    <row r="221" ht="12.75">
      <c r="F221" s="141"/>
    </row>
    <row r="222" ht="12.75">
      <c r="F222" s="141"/>
    </row>
    <row r="223" ht="12.75">
      <c r="F223" s="141"/>
    </row>
    <row r="224" ht="12.75">
      <c r="F224" s="141"/>
    </row>
    <row r="225" ht="12.75">
      <c r="F225" s="141"/>
    </row>
    <row r="226" ht="12.75">
      <c r="F226" s="141"/>
    </row>
    <row r="227" ht="12.75">
      <c r="F227" s="141"/>
    </row>
    <row r="228" ht="12.75">
      <c r="F228" s="141"/>
    </row>
    <row r="229" ht="12.75">
      <c r="F229" s="141"/>
    </row>
    <row r="230" ht="12.75">
      <c r="F230" s="141"/>
    </row>
    <row r="231" ht="12.75">
      <c r="F231" s="141"/>
    </row>
    <row r="232" ht="12.75">
      <c r="F232" s="141"/>
    </row>
    <row r="233" ht="12.75">
      <c r="F233" s="141"/>
    </row>
    <row r="234" ht="12.75">
      <c r="F234" s="141"/>
    </row>
    <row r="235" ht="12.75">
      <c r="F235" s="141"/>
    </row>
    <row r="236" ht="12.75">
      <c r="F236" s="141"/>
    </row>
    <row r="237" ht="12.75">
      <c r="F237" s="141"/>
    </row>
    <row r="238" ht="12.75">
      <c r="F238" s="141"/>
    </row>
    <row r="239" ht="12.75">
      <c r="F239" s="141"/>
    </row>
    <row r="240" ht="12.75">
      <c r="F240" s="141"/>
    </row>
    <row r="241" ht="12.75">
      <c r="F241" s="141"/>
    </row>
    <row r="242" ht="12.75">
      <c r="F242" s="141"/>
    </row>
    <row r="243" ht="12.75">
      <c r="F243" s="141"/>
    </row>
    <row r="244" ht="12.75">
      <c r="F244" s="141"/>
    </row>
    <row r="245" ht="12.75">
      <c r="F245" s="141"/>
    </row>
    <row r="246" ht="12.75">
      <c r="F246" s="141"/>
    </row>
    <row r="247" ht="12.75">
      <c r="F247" s="141"/>
    </row>
    <row r="248" ht="12.75">
      <c r="F248" s="141"/>
    </row>
    <row r="249" ht="12.75">
      <c r="F249" s="141"/>
    </row>
    <row r="250" ht="12.75">
      <c r="F250" s="141"/>
    </row>
    <row r="251" ht="12.75">
      <c r="F251" s="141"/>
    </row>
    <row r="252" ht="12.75">
      <c r="F252" s="141"/>
    </row>
    <row r="253" ht="12.75">
      <c r="F253" s="141"/>
    </row>
    <row r="254" ht="12.75">
      <c r="F254" s="141"/>
    </row>
    <row r="255" ht="12.75">
      <c r="F255" s="141"/>
    </row>
    <row r="256" ht="12.75">
      <c r="F256" s="141"/>
    </row>
    <row r="257" ht="12.75">
      <c r="F257" s="141"/>
    </row>
    <row r="258" ht="12.75">
      <c r="F258" s="141"/>
    </row>
    <row r="259" ht="12.75">
      <c r="F259" s="141"/>
    </row>
    <row r="260" ht="12.75">
      <c r="F260" s="141"/>
    </row>
    <row r="261" ht="12.75">
      <c r="F261" s="141"/>
    </row>
    <row r="262" ht="12.75">
      <c r="F262" s="141"/>
    </row>
    <row r="263" ht="12.75">
      <c r="F263" s="141"/>
    </row>
    <row r="264" ht="12.75">
      <c r="F264" s="141"/>
    </row>
    <row r="265" ht="12.75">
      <c r="F265" s="141"/>
    </row>
    <row r="266" ht="12.75">
      <c r="F266" s="141"/>
    </row>
    <row r="267" ht="12.75">
      <c r="F267" s="141"/>
    </row>
    <row r="268" ht="12.75">
      <c r="F268" s="141"/>
    </row>
    <row r="269" ht="12.75">
      <c r="F269" s="141"/>
    </row>
    <row r="270" ht="12.75">
      <c r="F270" s="141"/>
    </row>
    <row r="271" ht="12.75">
      <c r="F271" s="141"/>
    </row>
    <row r="272" ht="12.75">
      <c r="F272" s="141"/>
    </row>
    <row r="273" ht="12.75">
      <c r="F273" s="141"/>
    </row>
    <row r="274" ht="12.75">
      <c r="F274" s="141"/>
    </row>
    <row r="275" ht="12.75">
      <c r="F275" s="141"/>
    </row>
    <row r="276" ht="12.75">
      <c r="F276" s="141"/>
    </row>
    <row r="277" ht="12.75">
      <c r="F277" s="141"/>
    </row>
    <row r="278" ht="12.75">
      <c r="F278" s="141"/>
    </row>
    <row r="279" ht="12.75">
      <c r="F279" s="141"/>
    </row>
    <row r="280" ht="12.75">
      <c r="F280" s="141"/>
    </row>
    <row r="281" ht="12.75">
      <c r="F281" s="141"/>
    </row>
    <row r="282" ht="12.75">
      <c r="F282" s="141"/>
    </row>
    <row r="283" ht="12.75">
      <c r="F283" s="141"/>
    </row>
    <row r="284" ht="12.75">
      <c r="F284" s="141"/>
    </row>
    <row r="285" ht="12.75">
      <c r="F285" s="141"/>
    </row>
    <row r="286" ht="12.75">
      <c r="F286" s="141"/>
    </row>
    <row r="287" ht="12.75">
      <c r="F287" s="141"/>
    </row>
    <row r="288" ht="12.75">
      <c r="F288" s="141"/>
    </row>
    <row r="289" ht="12.75">
      <c r="F289" s="141"/>
    </row>
    <row r="290" ht="12.75">
      <c r="F290" s="141"/>
    </row>
    <row r="291" ht="12.75">
      <c r="F291" s="141"/>
    </row>
    <row r="292" ht="12.75">
      <c r="F292" s="141"/>
    </row>
    <row r="293" ht="12.75">
      <c r="F293" s="141"/>
    </row>
    <row r="294" ht="12.75">
      <c r="F294" s="141"/>
    </row>
    <row r="295" ht="12.75">
      <c r="F295" s="141"/>
    </row>
    <row r="296" ht="12.75">
      <c r="F296" s="141"/>
    </row>
    <row r="297" ht="12.75">
      <c r="F297" s="141"/>
    </row>
    <row r="298" ht="12.75">
      <c r="F298" s="141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76" r:id="rId1"/>
  <headerFooter alignWithMargins="0">
    <oddFooter>&amp;CStrana &amp;P&amp;RHPO 3-7-750 r.3</oddFooter>
  </headerFooter>
  <colBreaks count="1" manualBreakCount="1">
    <brk id="4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DL347"/>
  <sheetViews>
    <sheetView view="pageBreakPreview" zoomScaleSheetLayoutView="100" zoomScalePageLayoutView="0" workbookViewId="0" topLeftCell="A1">
      <pane ySplit="11" topLeftCell="BM37" activePane="bottomLeft" state="frozen"/>
      <selection pane="topLeft" activeCell="H13" sqref="H13"/>
      <selection pane="bottomLeft" activeCell="G80" sqref="G80"/>
    </sheetView>
  </sheetViews>
  <sheetFormatPr defaultColWidth="10.66015625" defaultRowHeight="10.5"/>
  <cols>
    <col min="1" max="1" width="4.33203125" style="241" customWidth="1"/>
    <col min="2" max="2" width="5.33203125" style="240" customWidth="1"/>
    <col min="3" max="3" width="11.5" style="241" customWidth="1"/>
    <col min="4" max="4" width="49.83203125" style="242" customWidth="1"/>
    <col min="5" max="5" width="3.83203125" style="77" customWidth="1"/>
    <col min="6" max="6" width="11.33203125" style="77" customWidth="1"/>
    <col min="7" max="7" width="11.5" style="77" customWidth="1"/>
    <col min="8" max="8" width="12.66015625" style="77" customWidth="1"/>
    <col min="9" max="9" width="7" style="77" customWidth="1"/>
    <col min="10" max="10" width="11.83203125" style="77" bestFit="1" customWidth="1"/>
    <col min="11" max="12" width="11.83203125" style="77" customWidth="1"/>
    <col min="13" max="16384" width="10.66015625" style="77" customWidth="1"/>
  </cols>
  <sheetData>
    <row r="1" spans="1:12" ht="18" customHeight="1">
      <c r="A1" s="44" t="s">
        <v>604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2.75" customHeight="1">
      <c r="A2" s="142" t="s">
        <v>382</v>
      </c>
      <c r="B2" s="142"/>
      <c r="C2" s="142" t="s">
        <v>513</v>
      </c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2.75" customHeight="1">
      <c r="A3" s="142" t="s">
        <v>383</v>
      </c>
      <c r="B3" s="142"/>
      <c r="C3" s="142" t="s">
        <v>439</v>
      </c>
      <c r="D3" s="142"/>
      <c r="E3" s="142"/>
      <c r="F3" s="142"/>
      <c r="G3" s="142"/>
      <c r="H3" s="142"/>
      <c r="I3" s="142"/>
      <c r="J3" s="142"/>
      <c r="K3" s="142"/>
      <c r="L3" s="142"/>
    </row>
    <row r="4" spans="1:12" ht="12.75" customHeight="1">
      <c r="A4" s="142" t="s">
        <v>385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12" ht="12.7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3" s="6" customFormat="1" ht="12.75" customHeight="1">
      <c r="A6" s="52" t="s">
        <v>1</v>
      </c>
      <c r="B6" s="47"/>
      <c r="C6" s="47"/>
      <c r="D6" s="47"/>
      <c r="E6" s="52"/>
      <c r="F6" s="47"/>
      <c r="G6" s="47"/>
      <c r="H6" s="47"/>
      <c r="I6" s="47"/>
      <c r="J6" s="79"/>
      <c r="K6" s="79"/>
      <c r="L6" s="79"/>
      <c r="M6" s="79"/>
    </row>
    <row r="7" spans="1:13" s="6" customFormat="1" ht="12.75" customHeight="1">
      <c r="A7" s="52" t="s">
        <v>2</v>
      </c>
      <c r="B7" s="47"/>
      <c r="C7" s="47"/>
      <c r="D7" s="47"/>
      <c r="E7" s="52"/>
      <c r="F7" s="47"/>
      <c r="G7" s="47"/>
      <c r="H7" s="47"/>
      <c r="I7" s="47"/>
      <c r="J7" s="79"/>
      <c r="K7" s="79"/>
      <c r="L7" s="79"/>
      <c r="M7" s="79"/>
    </row>
    <row r="8" spans="1:13" s="6" customFormat="1" ht="12.75" customHeight="1">
      <c r="A8" s="52" t="s">
        <v>376</v>
      </c>
      <c r="B8" s="47"/>
      <c r="C8" s="47" t="s">
        <v>377</v>
      </c>
      <c r="D8" s="47"/>
      <c r="E8" s="52"/>
      <c r="F8" s="47"/>
      <c r="G8" s="47"/>
      <c r="H8" s="47"/>
      <c r="I8" s="47"/>
      <c r="J8" s="79"/>
      <c r="K8" s="79"/>
      <c r="L8" s="79"/>
      <c r="M8" s="79"/>
    </row>
    <row r="9" spans="1:12" ht="9" customHeight="1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</row>
    <row r="10" spans="1:12" ht="21.75" customHeight="1">
      <c r="A10" s="53" t="s">
        <v>3</v>
      </c>
      <c r="B10" s="55" t="s">
        <v>386</v>
      </c>
      <c r="C10" s="55"/>
      <c r="D10" s="55" t="s">
        <v>401</v>
      </c>
      <c r="E10" s="55" t="s">
        <v>6</v>
      </c>
      <c r="F10" s="55" t="s">
        <v>7</v>
      </c>
      <c r="G10" s="55" t="s">
        <v>8</v>
      </c>
      <c r="H10" s="55" t="s">
        <v>390</v>
      </c>
      <c r="I10" s="55"/>
      <c r="J10" s="55" t="s">
        <v>9</v>
      </c>
      <c r="K10" s="55" t="s">
        <v>392</v>
      </c>
      <c r="L10" s="80" t="s">
        <v>393</v>
      </c>
    </row>
    <row r="11" spans="1:12" ht="12.75" customHeight="1">
      <c r="A11" s="56">
        <v>1</v>
      </c>
      <c r="B11" s="57">
        <v>2</v>
      </c>
      <c r="C11" s="57">
        <v>3</v>
      </c>
      <c r="D11" s="57">
        <v>4</v>
      </c>
      <c r="E11" s="57">
        <v>5</v>
      </c>
      <c r="F11" s="57">
        <v>6</v>
      </c>
      <c r="G11" s="57">
        <v>7</v>
      </c>
      <c r="H11" s="57">
        <v>8</v>
      </c>
      <c r="I11" s="57">
        <v>9</v>
      </c>
      <c r="J11" s="57">
        <v>10</v>
      </c>
      <c r="K11" s="57">
        <v>11</v>
      </c>
      <c r="L11" s="81">
        <v>12</v>
      </c>
    </row>
    <row r="12" spans="1:12" s="87" customFormat="1" ht="12.75" customHeight="1">
      <c r="A12" s="143"/>
      <c r="B12" s="144"/>
      <c r="C12" s="144"/>
      <c r="D12" s="145" t="s">
        <v>440</v>
      </c>
      <c r="E12" s="145"/>
      <c r="F12" s="146"/>
      <c r="G12" s="147"/>
      <c r="H12" s="148"/>
      <c r="I12" s="148"/>
      <c r="J12" s="149">
        <f>J13+J57</f>
        <v>0</v>
      </c>
      <c r="K12" s="149">
        <f>K13+K57</f>
        <v>0</v>
      </c>
      <c r="L12" s="149">
        <f>L13+L57</f>
        <v>0</v>
      </c>
    </row>
    <row r="13" spans="1:12" s="87" customFormat="1" ht="12.75" customHeight="1">
      <c r="A13" s="150"/>
      <c r="B13" s="151"/>
      <c r="C13" s="152" t="s">
        <v>441</v>
      </c>
      <c r="D13" s="153" t="s">
        <v>442</v>
      </c>
      <c r="E13" s="154"/>
      <c r="F13" s="154"/>
      <c r="G13" s="154"/>
      <c r="H13" s="155"/>
      <c r="I13" s="155"/>
      <c r="J13" s="508">
        <f>J15+J17+J19+J23+J24+J25+J26+J27+J30+J31+J34+J35+J36+J39+J42+J43+J46+J47+J48+J49+J52+J55</f>
        <v>0</v>
      </c>
      <c r="K13" s="156">
        <f>K15+K17+K19+K23+K24+K25+K26+K27+K30+K31+K34+K35+K36+K39+K42+K43+K46+K47+K48+K49+K52+K55</f>
        <v>0</v>
      </c>
      <c r="L13" s="156">
        <f>L15+L17+L19+L23+L24+L25+L26+L27+L30+L31+L34+L35+L36+L39+L42+L43+L46+L47+L48+L49+L52+L55</f>
        <v>0</v>
      </c>
    </row>
    <row r="14" spans="1:14" ht="12.75">
      <c r="A14" s="157"/>
      <c r="B14" s="157"/>
      <c r="C14" s="158" t="s">
        <v>443</v>
      </c>
      <c r="D14" s="159" t="s">
        <v>444</v>
      </c>
      <c r="E14" s="160"/>
      <c r="F14" s="161"/>
      <c r="G14" s="162"/>
      <c r="H14" s="163"/>
      <c r="I14" s="164"/>
      <c r="J14" s="163"/>
      <c r="K14" s="165"/>
      <c r="L14" s="165"/>
      <c r="M14" s="87"/>
      <c r="N14" s="126"/>
    </row>
    <row r="15" spans="1:14" ht="12.75" customHeight="1">
      <c r="A15" s="157" t="s">
        <v>10</v>
      </c>
      <c r="B15" s="166" t="s">
        <v>608</v>
      </c>
      <c r="C15" s="167">
        <v>101001</v>
      </c>
      <c r="D15" s="159" t="s">
        <v>445</v>
      </c>
      <c r="E15" s="160" t="s">
        <v>116</v>
      </c>
      <c r="F15" s="161">
        <v>1</v>
      </c>
      <c r="G15" s="162"/>
      <c r="H15" s="163">
        <f>F15*G15</f>
        <v>0</v>
      </c>
      <c r="I15" s="164"/>
      <c r="J15" s="165">
        <f>H15</f>
        <v>0</v>
      </c>
      <c r="K15" s="165">
        <f>0.21*J15</f>
        <v>0</v>
      </c>
      <c r="L15" s="165">
        <f>K15+J15</f>
        <v>0</v>
      </c>
      <c r="M15" s="168"/>
      <c r="N15" s="134"/>
    </row>
    <row r="16" spans="1:13" ht="22.5" customHeight="1">
      <c r="A16" s="169"/>
      <c r="B16" s="170"/>
      <c r="C16" s="171"/>
      <c r="D16" s="172" t="s">
        <v>446</v>
      </c>
      <c r="E16" s="160"/>
      <c r="F16" s="161"/>
      <c r="G16" s="162"/>
      <c r="H16" s="163"/>
      <c r="I16" s="164"/>
      <c r="J16" s="165"/>
      <c r="K16" s="173"/>
      <c r="L16" s="173"/>
      <c r="M16" s="87"/>
    </row>
    <row r="17" spans="1:13" ht="12.75">
      <c r="A17" s="157" t="s">
        <v>11</v>
      </c>
      <c r="B17" s="166" t="s">
        <v>608</v>
      </c>
      <c r="C17" s="167">
        <v>101002</v>
      </c>
      <c r="D17" s="174" t="s">
        <v>512</v>
      </c>
      <c r="E17" s="160" t="s">
        <v>116</v>
      </c>
      <c r="F17" s="161">
        <v>1</v>
      </c>
      <c r="G17" s="162"/>
      <c r="H17" s="163">
        <f>F17*G17</f>
        <v>0</v>
      </c>
      <c r="I17" s="164"/>
      <c r="J17" s="165">
        <f>H17</f>
        <v>0</v>
      </c>
      <c r="K17" s="165">
        <f>0.21*J17</f>
        <v>0</v>
      </c>
      <c r="L17" s="165">
        <f>K17+J17</f>
        <v>0</v>
      </c>
      <c r="M17" s="87"/>
    </row>
    <row r="18" spans="1:13" ht="33.75">
      <c r="A18" s="175"/>
      <c r="B18" s="170"/>
      <c r="C18" s="171"/>
      <c r="D18" s="176" t="s">
        <v>447</v>
      </c>
      <c r="E18" s="160"/>
      <c r="F18" s="161"/>
      <c r="G18" s="162"/>
      <c r="H18" s="163"/>
      <c r="I18" s="164"/>
      <c r="J18" s="165"/>
      <c r="K18" s="173"/>
      <c r="L18" s="173"/>
      <c r="M18" s="87"/>
    </row>
    <row r="19" spans="1:13" ht="12.75">
      <c r="A19" s="175">
        <v>3</v>
      </c>
      <c r="B19" s="166" t="s">
        <v>608</v>
      </c>
      <c r="C19" s="167">
        <v>101003</v>
      </c>
      <c r="D19" s="177" t="s">
        <v>448</v>
      </c>
      <c r="E19" s="160" t="s">
        <v>116</v>
      </c>
      <c r="F19" s="161">
        <v>1</v>
      </c>
      <c r="G19" s="162"/>
      <c r="H19" s="163">
        <f>F19*G19</f>
        <v>0</v>
      </c>
      <c r="I19" s="164"/>
      <c r="J19" s="165">
        <f>H19+I19</f>
        <v>0</v>
      </c>
      <c r="K19" s="165">
        <f>0.21*J19</f>
        <v>0</v>
      </c>
      <c r="L19" s="165">
        <f>K19+J19</f>
        <v>0</v>
      </c>
      <c r="M19" s="87"/>
    </row>
    <row r="20" spans="1:13" ht="12.75">
      <c r="A20" s="175"/>
      <c r="B20" s="166"/>
      <c r="C20" s="167"/>
      <c r="D20" s="178"/>
      <c r="E20" s="160"/>
      <c r="F20" s="161"/>
      <c r="G20" s="162"/>
      <c r="H20" s="163"/>
      <c r="I20" s="163"/>
      <c r="J20" s="179"/>
      <c r="K20" s="180"/>
      <c r="L20" s="180"/>
      <c r="M20" s="87"/>
    </row>
    <row r="21" spans="1:12" s="87" customFormat="1" ht="12.75" customHeight="1">
      <c r="A21" s="181"/>
      <c r="B21" s="181"/>
      <c r="C21" s="182" t="s">
        <v>449</v>
      </c>
      <c r="D21" s="183" t="s">
        <v>450</v>
      </c>
      <c r="E21" s="184"/>
      <c r="F21" s="185"/>
      <c r="G21" s="186"/>
      <c r="H21" s="164"/>
      <c r="I21" s="164"/>
      <c r="J21" s="187"/>
      <c r="K21" s="188"/>
      <c r="L21" s="188"/>
    </row>
    <row r="22" spans="1:12" s="87" customFormat="1" ht="12.75" customHeight="1">
      <c r="A22" s="181"/>
      <c r="B22" s="189"/>
      <c r="C22" s="190"/>
      <c r="D22" s="191" t="s">
        <v>451</v>
      </c>
      <c r="E22" s="184"/>
      <c r="F22" s="192"/>
      <c r="G22" s="186"/>
      <c r="H22" s="164"/>
      <c r="I22" s="164"/>
      <c r="J22" s="187"/>
      <c r="K22" s="188"/>
      <c r="L22" s="188"/>
    </row>
    <row r="23" spans="1:12" s="87" customFormat="1" ht="12.75" customHeight="1">
      <c r="A23" s="175">
        <v>4</v>
      </c>
      <c r="B23" s="189" t="s">
        <v>608</v>
      </c>
      <c r="C23" s="190">
        <v>101004</v>
      </c>
      <c r="D23" s="193" t="s">
        <v>452</v>
      </c>
      <c r="E23" s="194" t="s">
        <v>116</v>
      </c>
      <c r="F23" s="195">
        <v>1</v>
      </c>
      <c r="G23" s="196"/>
      <c r="H23" s="163">
        <f>F23*G23</f>
        <v>0</v>
      </c>
      <c r="I23" s="164"/>
      <c r="J23" s="165">
        <f>H23+I23</f>
        <v>0</v>
      </c>
      <c r="K23" s="163">
        <f>0.21*J23</f>
        <v>0</v>
      </c>
      <c r="L23" s="163">
        <f>K23+J23</f>
        <v>0</v>
      </c>
    </row>
    <row r="24" spans="1:12" s="87" customFormat="1" ht="12.75" customHeight="1">
      <c r="A24" s="175">
        <v>5</v>
      </c>
      <c r="B24" s="189" t="s">
        <v>608</v>
      </c>
      <c r="C24" s="190">
        <v>101005</v>
      </c>
      <c r="D24" s="197" t="s">
        <v>453</v>
      </c>
      <c r="E24" s="194" t="s">
        <v>116</v>
      </c>
      <c r="F24" s="195">
        <v>1</v>
      </c>
      <c r="G24" s="196"/>
      <c r="H24" s="163">
        <f>F24*G24</f>
        <v>0</v>
      </c>
      <c r="I24" s="164"/>
      <c r="J24" s="165">
        <f>H24+I24</f>
        <v>0</v>
      </c>
      <c r="K24" s="163">
        <f>0.21*J24</f>
        <v>0</v>
      </c>
      <c r="L24" s="163">
        <f>K24+J24</f>
        <v>0</v>
      </c>
    </row>
    <row r="25" spans="1:12" s="87" customFormat="1" ht="12.75" customHeight="1">
      <c r="A25" s="175">
        <v>6</v>
      </c>
      <c r="B25" s="189" t="s">
        <v>608</v>
      </c>
      <c r="C25" s="190">
        <v>101006</v>
      </c>
      <c r="D25" s="197" t="s">
        <v>454</v>
      </c>
      <c r="E25" s="194" t="s">
        <v>116</v>
      </c>
      <c r="F25" s="195">
        <v>1</v>
      </c>
      <c r="G25" s="196"/>
      <c r="H25" s="163">
        <f>F25*G25</f>
        <v>0</v>
      </c>
      <c r="I25" s="164"/>
      <c r="J25" s="165">
        <f>H25+I25</f>
        <v>0</v>
      </c>
      <c r="K25" s="163">
        <f>0.21*J25</f>
        <v>0</v>
      </c>
      <c r="L25" s="163">
        <f>K25+J25</f>
        <v>0</v>
      </c>
    </row>
    <row r="26" spans="1:13" ht="22.5">
      <c r="A26" s="175">
        <v>7</v>
      </c>
      <c r="B26" s="166" t="s">
        <v>608</v>
      </c>
      <c r="C26" s="190">
        <v>101007</v>
      </c>
      <c r="D26" s="198" t="s">
        <v>455</v>
      </c>
      <c r="E26" s="160" t="s">
        <v>116</v>
      </c>
      <c r="F26" s="161">
        <v>1</v>
      </c>
      <c r="G26" s="199"/>
      <c r="H26" s="163">
        <f>F26*G26</f>
        <v>0</v>
      </c>
      <c r="I26" s="163"/>
      <c r="J26" s="165">
        <f>H26+I26</f>
        <v>0</v>
      </c>
      <c r="K26" s="180">
        <f>0.21*J26</f>
        <v>0</v>
      </c>
      <c r="L26" s="180">
        <f>K26+J26</f>
        <v>0</v>
      </c>
      <c r="M26" s="87"/>
    </row>
    <row r="27" spans="1:13" ht="22.5">
      <c r="A27" s="175">
        <v>8</v>
      </c>
      <c r="B27" s="166" t="s">
        <v>608</v>
      </c>
      <c r="C27" s="190">
        <v>101008</v>
      </c>
      <c r="D27" s="198" t="s">
        <v>456</v>
      </c>
      <c r="E27" s="160" t="s">
        <v>116</v>
      </c>
      <c r="F27" s="161">
        <v>1</v>
      </c>
      <c r="G27" s="199"/>
      <c r="H27" s="163">
        <f>F27*G27</f>
        <v>0</v>
      </c>
      <c r="I27" s="163"/>
      <c r="J27" s="165">
        <f>H27+I27</f>
        <v>0</v>
      </c>
      <c r="K27" s="180">
        <f>0.21*J27</f>
        <v>0</v>
      </c>
      <c r="L27" s="180">
        <f>K27+J27</f>
        <v>0</v>
      </c>
      <c r="M27" s="87"/>
    </row>
    <row r="28" spans="1:12" s="87" customFormat="1" ht="12.75" customHeight="1">
      <c r="A28" s="175"/>
      <c r="B28" s="157"/>
      <c r="C28" s="200"/>
      <c r="D28" s="201"/>
      <c r="E28" s="202"/>
      <c r="F28" s="203"/>
      <c r="G28" s="204"/>
      <c r="H28" s="164"/>
      <c r="I28" s="164"/>
      <c r="J28" s="205"/>
      <c r="K28" s="164"/>
      <c r="L28" s="164"/>
    </row>
    <row r="29" spans="1:12" ht="12.75" customHeight="1">
      <c r="A29" s="157"/>
      <c r="B29" s="157"/>
      <c r="C29" s="158" t="s">
        <v>457</v>
      </c>
      <c r="D29" s="507" t="s">
        <v>693</v>
      </c>
      <c r="E29" s="202"/>
      <c r="F29" s="203"/>
      <c r="G29" s="204"/>
      <c r="H29" s="164"/>
      <c r="I29" s="164"/>
      <c r="J29" s="187"/>
      <c r="K29" s="188"/>
      <c r="L29" s="188"/>
    </row>
    <row r="30" spans="1:12" ht="33.75">
      <c r="A30" s="175">
        <v>9</v>
      </c>
      <c r="B30" s="166" t="s">
        <v>608</v>
      </c>
      <c r="C30" s="167">
        <v>101009</v>
      </c>
      <c r="D30" s="176" t="s">
        <v>458</v>
      </c>
      <c r="E30" s="202" t="s">
        <v>116</v>
      </c>
      <c r="F30" s="512">
        <v>1</v>
      </c>
      <c r="G30" s="199"/>
      <c r="H30" s="163">
        <f>F30*G30</f>
        <v>0</v>
      </c>
      <c r="I30" s="165"/>
      <c r="J30" s="165">
        <f>H30+I30</f>
        <v>0</v>
      </c>
      <c r="K30" s="165">
        <f>0.21*J30</f>
        <v>0</v>
      </c>
      <c r="L30" s="165">
        <f>K30+J30</f>
        <v>0</v>
      </c>
    </row>
    <row r="31" spans="1:12" ht="22.5">
      <c r="A31" s="509" t="s">
        <v>680</v>
      </c>
      <c r="B31" s="166" t="s">
        <v>625</v>
      </c>
      <c r="C31" s="167" t="s">
        <v>692</v>
      </c>
      <c r="D31" s="510" t="s">
        <v>694</v>
      </c>
      <c r="E31" s="511" t="s">
        <v>116</v>
      </c>
      <c r="F31" s="512">
        <v>1</v>
      </c>
      <c r="G31" s="162"/>
      <c r="H31" s="163">
        <f>F31*G31</f>
        <v>0</v>
      </c>
      <c r="I31" s="163"/>
      <c r="J31" s="165">
        <f>H31+I31</f>
        <v>0</v>
      </c>
      <c r="K31" s="165">
        <f>0.21*J31</f>
        <v>0</v>
      </c>
      <c r="L31" s="500">
        <f>K31+J31</f>
        <v>0</v>
      </c>
    </row>
    <row r="32" spans="1:12" s="87" customFormat="1" ht="12.75">
      <c r="A32" s="175"/>
      <c r="B32" s="157"/>
      <c r="C32" s="158"/>
      <c r="D32" s="201"/>
      <c r="E32" s="202"/>
      <c r="F32" s="161"/>
      <c r="G32" s="161"/>
      <c r="H32" s="206"/>
      <c r="I32" s="206"/>
      <c r="J32" s="207"/>
      <c r="K32" s="206"/>
      <c r="L32" s="206"/>
    </row>
    <row r="33" spans="1:12" ht="12.75">
      <c r="A33" s="157"/>
      <c r="B33" s="157"/>
      <c r="C33" s="158" t="s">
        <v>459</v>
      </c>
      <c r="D33" s="159" t="s">
        <v>460</v>
      </c>
      <c r="E33" s="202"/>
      <c r="F33" s="161"/>
      <c r="G33" s="162"/>
      <c r="H33" s="163"/>
      <c r="I33" s="163"/>
      <c r="J33" s="208"/>
      <c r="K33" s="208"/>
      <c r="L33" s="208"/>
    </row>
    <row r="34" spans="1:12" ht="12.75">
      <c r="A34" s="175">
        <v>10</v>
      </c>
      <c r="B34" s="166" t="s">
        <v>608</v>
      </c>
      <c r="C34" s="167">
        <v>101010</v>
      </c>
      <c r="D34" s="209" t="s">
        <v>461</v>
      </c>
      <c r="E34" s="202" t="s">
        <v>116</v>
      </c>
      <c r="F34" s="161">
        <v>1</v>
      </c>
      <c r="G34" s="162"/>
      <c r="H34" s="163">
        <f>F34*G34</f>
        <v>0</v>
      </c>
      <c r="I34" s="163"/>
      <c r="J34" s="165">
        <f>H34+I34</f>
        <v>0</v>
      </c>
      <c r="K34" s="180">
        <f>0.21*J34</f>
        <v>0</v>
      </c>
      <c r="L34" s="180">
        <f>K34+J34</f>
        <v>0</v>
      </c>
    </row>
    <row r="35" spans="1:12" ht="12.75">
      <c r="A35" s="175">
        <v>11</v>
      </c>
      <c r="B35" s="166" t="s">
        <v>608</v>
      </c>
      <c r="C35" s="167">
        <v>101011</v>
      </c>
      <c r="D35" s="209" t="s">
        <v>462</v>
      </c>
      <c r="E35" s="202" t="s">
        <v>116</v>
      </c>
      <c r="F35" s="161">
        <v>1</v>
      </c>
      <c r="G35" s="162"/>
      <c r="H35" s="163">
        <f>F35*G35</f>
        <v>0</v>
      </c>
      <c r="I35" s="163"/>
      <c r="J35" s="165">
        <f>H35+I35</f>
        <v>0</v>
      </c>
      <c r="K35" s="180">
        <f>0.21*J35</f>
        <v>0</v>
      </c>
      <c r="L35" s="180">
        <f>K35+J35</f>
        <v>0</v>
      </c>
    </row>
    <row r="36" spans="1:15" ht="12.75">
      <c r="A36" s="175">
        <v>12</v>
      </c>
      <c r="B36" s="166" t="s">
        <v>608</v>
      </c>
      <c r="C36" s="167">
        <v>101012</v>
      </c>
      <c r="D36" s="209" t="s">
        <v>463</v>
      </c>
      <c r="E36" s="202" t="s">
        <v>116</v>
      </c>
      <c r="F36" s="161">
        <v>1</v>
      </c>
      <c r="G36" s="162"/>
      <c r="H36" s="163">
        <f>F36*G36</f>
        <v>0</v>
      </c>
      <c r="I36" s="163"/>
      <c r="J36" s="165">
        <f>H36+I36</f>
        <v>0</v>
      </c>
      <c r="K36" s="180">
        <f>0.21*J36</f>
        <v>0</v>
      </c>
      <c r="L36" s="180">
        <f>K36+J36</f>
        <v>0</v>
      </c>
      <c r="O36" s="126"/>
    </row>
    <row r="37" spans="1:12" s="87" customFormat="1" ht="12.75">
      <c r="A37" s="175"/>
      <c r="B37" s="157"/>
      <c r="C37" s="200"/>
      <c r="D37" s="201"/>
      <c r="E37" s="202"/>
      <c r="F37" s="161"/>
      <c r="G37" s="162"/>
      <c r="H37" s="163"/>
      <c r="I37" s="163"/>
      <c r="J37" s="165"/>
      <c r="K37" s="163"/>
      <c r="L37" s="163"/>
    </row>
    <row r="38" spans="1:13" ht="12.75">
      <c r="A38" s="157"/>
      <c r="B38" s="157"/>
      <c r="C38" s="158" t="s">
        <v>464</v>
      </c>
      <c r="D38" s="210" t="s">
        <v>465</v>
      </c>
      <c r="E38" s="202"/>
      <c r="F38" s="161"/>
      <c r="G38" s="161"/>
      <c r="H38" s="206"/>
      <c r="I38" s="206"/>
      <c r="J38" s="207"/>
      <c r="K38" s="207"/>
      <c r="L38" s="207"/>
      <c r="M38" s="87"/>
    </row>
    <row r="39" spans="1:12" ht="12.75">
      <c r="A39" s="175">
        <v>13</v>
      </c>
      <c r="B39" s="166" t="s">
        <v>608</v>
      </c>
      <c r="C39" s="167">
        <v>101013</v>
      </c>
      <c r="D39" s="211" t="s">
        <v>466</v>
      </c>
      <c r="E39" s="202" t="s">
        <v>116</v>
      </c>
      <c r="F39" s="161">
        <v>1</v>
      </c>
      <c r="G39" s="162"/>
      <c r="H39" s="163">
        <f>F39*G39</f>
        <v>0</v>
      </c>
      <c r="I39" s="163"/>
      <c r="J39" s="165">
        <f>H39+I39</f>
        <v>0</v>
      </c>
      <c r="K39" s="180">
        <f>0.21*J39</f>
        <v>0</v>
      </c>
      <c r="L39" s="180">
        <f>K39+J39</f>
        <v>0</v>
      </c>
    </row>
    <row r="40" spans="1:12" s="87" customFormat="1" ht="12.75">
      <c r="A40" s="175"/>
      <c r="B40" s="157"/>
      <c r="C40" s="158"/>
      <c r="D40" s="201"/>
      <c r="E40" s="202"/>
      <c r="F40" s="161"/>
      <c r="G40" s="161"/>
      <c r="H40" s="206"/>
      <c r="I40" s="206"/>
      <c r="J40" s="207"/>
      <c r="K40" s="206"/>
      <c r="L40" s="206"/>
    </row>
    <row r="41" spans="1:12" ht="12.75">
      <c r="A41" s="157"/>
      <c r="B41" s="157"/>
      <c r="C41" s="158" t="s">
        <v>467</v>
      </c>
      <c r="D41" s="212" t="s">
        <v>468</v>
      </c>
      <c r="E41" s="202"/>
      <c r="F41" s="161"/>
      <c r="G41" s="162"/>
      <c r="H41" s="163"/>
      <c r="I41" s="163"/>
      <c r="J41" s="165"/>
      <c r="K41" s="207"/>
      <c r="L41" s="207"/>
    </row>
    <row r="42" spans="1:12" ht="22.5">
      <c r="A42" s="175">
        <v>14</v>
      </c>
      <c r="B42" s="166" t="s">
        <v>608</v>
      </c>
      <c r="C42" s="167">
        <v>101014</v>
      </c>
      <c r="D42" s="176" t="s">
        <v>469</v>
      </c>
      <c r="E42" s="202" t="s">
        <v>116</v>
      </c>
      <c r="F42" s="161">
        <v>1</v>
      </c>
      <c r="G42" s="162"/>
      <c r="H42" s="163">
        <f>F42*G42</f>
        <v>0</v>
      </c>
      <c r="I42" s="163"/>
      <c r="J42" s="165">
        <f>H42+I42</f>
        <v>0</v>
      </c>
      <c r="K42" s="180">
        <f>0.21*J42</f>
        <v>0</v>
      </c>
      <c r="L42" s="180">
        <f>K42+J42</f>
        <v>0</v>
      </c>
    </row>
    <row r="43" spans="1:12" ht="33.75">
      <c r="A43" s="175">
        <v>15</v>
      </c>
      <c r="B43" s="213">
        <v>32</v>
      </c>
      <c r="C43" s="190">
        <v>101015</v>
      </c>
      <c r="D43" s="193" t="s">
        <v>470</v>
      </c>
      <c r="E43" s="202" t="s">
        <v>116</v>
      </c>
      <c r="F43" s="195">
        <v>1</v>
      </c>
      <c r="G43" s="196"/>
      <c r="H43" s="163">
        <f>F43*G43</f>
        <v>0</v>
      </c>
      <c r="I43" s="163"/>
      <c r="J43" s="165">
        <f>H43+I43</f>
        <v>0</v>
      </c>
      <c r="K43" s="180">
        <f>0.21*J43</f>
        <v>0</v>
      </c>
      <c r="L43" s="180">
        <f>K43+J43</f>
        <v>0</v>
      </c>
    </row>
    <row r="44" spans="1:12" s="87" customFormat="1" ht="12.75">
      <c r="A44" s="175"/>
      <c r="B44" s="157"/>
      <c r="C44" s="200"/>
      <c r="D44" s="201"/>
      <c r="E44" s="202"/>
      <c r="F44" s="161"/>
      <c r="G44" s="162"/>
      <c r="H44" s="163"/>
      <c r="I44" s="163"/>
      <c r="J44" s="165"/>
      <c r="K44" s="163"/>
      <c r="L44" s="163"/>
    </row>
    <row r="45" spans="1:12" ht="22.5">
      <c r="A45" s="157"/>
      <c r="B45" s="157"/>
      <c r="C45" s="158" t="s">
        <v>471</v>
      </c>
      <c r="D45" s="174" t="s">
        <v>472</v>
      </c>
      <c r="E45" s="202"/>
      <c r="F45" s="161"/>
      <c r="G45" s="162"/>
      <c r="H45" s="163"/>
      <c r="I45" s="163"/>
      <c r="J45" s="208"/>
      <c r="K45" s="208"/>
      <c r="L45" s="208"/>
    </row>
    <row r="46" spans="1:12" ht="12.75">
      <c r="A46" s="175">
        <v>16</v>
      </c>
      <c r="B46" s="166" t="s">
        <v>608</v>
      </c>
      <c r="C46" s="167">
        <v>101016</v>
      </c>
      <c r="D46" s="176" t="s">
        <v>473</v>
      </c>
      <c r="E46" s="202" t="s">
        <v>116</v>
      </c>
      <c r="F46" s="161">
        <v>1</v>
      </c>
      <c r="G46" s="162"/>
      <c r="H46" s="163">
        <f>F46*G46</f>
        <v>0</v>
      </c>
      <c r="I46" s="163"/>
      <c r="J46" s="165">
        <f>H46+I46</f>
        <v>0</v>
      </c>
      <c r="K46" s="180">
        <f>0.21*J46</f>
        <v>0</v>
      </c>
      <c r="L46" s="180">
        <f>K46+J46</f>
        <v>0</v>
      </c>
    </row>
    <row r="47" spans="1:12" ht="12.75">
      <c r="A47" s="175">
        <v>17</v>
      </c>
      <c r="B47" s="166" t="s">
        <v>608</v>
      </c>
      <c r="C47" s="167">
        <v>101017</v>
      </c>
      <c r="D47" s="176" t="s">
        <v>474</v>
      </c>
      <c r="E47" s="202" t="s">
        <v>116</v>
      </c>
      <c r="F47" s="161">
        <v>1</v>
      </c>
      <c r="G47" s="162"/>
      <c r="H47" s="163">
        <f>F47*G47</f>
        <v>0</v>
      </c>
      <c r="I47" s="163"/>
      <c r="J47" s="165">
        <f>H47+I47</f>
        <v>0</v>
      </c>
      <c r="K47" s="180">
        <f>0.21*J47</f>
        <v>0</v>
      </c>
      <c r="L47" s="180">
        <f>K47+J47</f>
        <v>0</v>
      </c>
    </row>
    <row r="48" spans="1:12" ht="12.75">
      <c r="A48" s="175">
        <v>18</v>
      </c>
      <c r="B48" s="166" t="s">
        <v>608</v>
      </c>
      <c r="C48" s="167">
        <v>101018</v>
      </c>
      <c r="D48" s="209" t="s">
        <v>475</v>
      </c>
      <c r="E48" s="202" t="s">
        <v>116</v>
      </c>
      <c r="F48" s="161">
        <v>1</v>
      </c>
      <c r="G48" s="162"/>
      <c r="H48" s="163">
        <f>F48*G48</f>
        <v>0</v>
      </c>
      <c r="I48" s="163"/>
      <c r="J48" s="165">
        <f>H48+I48</f>
        <v>0</v>
      </c>
      <c r="K48" s="180">
        <f>0.21*J48</f>
        <v>0</v>
      </c>
      <c r="L48" s="180">
        <f>K48+J48</f>
        <v>0</v>
      </c>
    </row>
    <row r="49" spans="1:116" s="222" customFormat="1" ht="12.75">
      <c r="A49" s="214">
        <v>19</v>
      </c>
      <c r="B49" s="215" t="s">
        <v>608</v>
      </c>
      <c r="C49" s="216" t="s">
        <v>476</v>
      </c>
      <c r="D49" s="217" t="s">
        <v>477</v>
      </c>
      <c r="E49" s="202" t="s">
        <v>116</v>
      </c>
      <c r="F49" s="161">
        <v>1</v>
      </c>
      <c r="G49" s="162"/>
      <c r="H49" s="163">
        <f>F49*G49</f>
        <v>0</v>
      </c>
      <c r="I49" s="163"/>
      <c r="J49" s="165">
        <f>H49+I49</f>
        <v>0</v>
      </c>
      <c r="K49" s="180">
        <f>0.21*J49</f>
        <v>0</v>
      </c>
      <c r="L49" s="180">
        <f>K49+J49</f>
        <v>0</v>
      </c>
      <c r="M49" s="218"/>
      <c r="N49" s="219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0"/>
      <c r="BR49" s="220"/>
      <c r="BS49" s="220"/>
      <c r="BT49" s="220"/>
      <c r="BU49" s="220"/>
      <c r="BV49" s="220"/>
      <c r="BW49" s="220"/>
      <c r="BX49" s="220"/>
      <c r="BY49" s="220"/>
      <c r="BZ49" s="220"/>
      <c r="CA49" s="220"/>
      <c r="CB49" s="220"/>
      <c r="CC49" s="220"/>
      <c r="CD49" s="220"/>
      <c r="CE49" s="220"/>
      <c r="CF49" s="220"/>
      <c r="CG49" s="220"/>
      <c r="CH49" s="220"/>
      <c r="CI49" s="220"/>
      <c r="CJ49" s="220"/>
      <c r="CK49" s="220"/>
      <c r="CL49" s="220"/>
      <c r="CM49" s="220"/>
      <c r="CN49" s="220"/>
      <c r="CO49" s="221"/>
      <c r="CP49" s="221"/>
      <c r="CQ49" s="221"/>
      <c r="CR49" s="221"/>
      <c r="CS49" s="221"/>
      <c r="CT49" s="221"/>
      <c r="CU49" s="221"/>
      <c r="CV49" s="221"/>
      <c r="CW49" s="221"/>
      <c r="CX49" s="221"/>
      <c r="CY49" s="221"/>
      <c r="CZ49" s="221"/>
      <c r="DA49" s="221"/>
      <c r="DB49" s="221"/>
      <c r="DC49" s="221"/>
      <c r="DD49" s="221"/>
      <c r="DE49" s="221"/>
      <c r="DF49" s="221"/>
      <c r="DG49" s="221"/>
      <c r="DH49" s="221"/>
      <c r="DI49" s="221"/>
      <c r="DJ49" s="221"/>
      <c r="DK49" s="221"/>
      <c r="DL49" s="221"/>
    </row>
    <row r="50" spans="1:12" s="87" customFormat="1" ht="12.75">
      <c r="A50" s="175"/>
      <c r="B50" s="157"/>
      <c r="C50" s="200"/>
      <c r="D50" s="201"/>
      <c r="E50" s="202"/>
      <c r="F50" s="161"/>
      <c r="G50" s="162"/>
      <c r="H50" s="163"/>
      <c r="I50" s="163"/>
      <c r="J50" s="165"/>
      <c r="K50" s="163"/>
      <c r="L50" s="163"/>
    </row>
    <row r="51" spans="1:12" ht="12.75">
      <c r="A51" s="157"/>
      <c r="B51" s="157"/>
      <c r="C51" s="158" t="s">
        <v>478</v>
      </c>
      <c r="D51" s="174" t="s">
        <v>479</v>
      </c>
      <c r="E51" s="202"/>
      <c r="F51" s="161"/>
      <c r="G51" s="162"/>
      <c r="H51" s="163"/>
      <c r="I51" s="163"/>
      <c r="J51" s="208"/>
      <c r="K51" s="208"/>
      <c r="L51" s="208"/>
    </row>
    <row r="52" spans="1:12" ht="12.75">
      <c r="A52" s="175">
        <v>20</v>
      </c>
      <c r="B52" s="166" t="s">
        <v>608</v>
      </c>
      <c r="C52" s="167">
        <v>101020</v>
      </c>
      <c r="D52" s="176" t="s">
        <v>480</v>
      </c>
      <c r="E52" s="202" t="s">
        <v>116</v>
      </c>
      <c r="F52" s="161">
        <v>1</v>
      </c>
      <c r="G52" s="199"/>
      <c r="H52" s="163">
        <f>F52*G52</f>
        <v>0</v>
      </c>
      <c r="I52" s="163"/>
      <c r="J52" s="165">
        <f>H52+I52</f>
        <v>0</v>
      </c>
      <c r="K52" s="180">
        <f>0.21*J52</f>
        <v>0</v>
      </c>
      <c r="L52" s="180">
        <f>K52+J52</f>
        <v>0</v>
      </c>
    </row>
    <row r="53" spans="1:12" s="87" customFormat="1" ht="12.75">
      <c r="A53" s="175"/>
      <c r="B53" s="157"/>
      <c r="C53" s="200"/>
      <c r="D53" s="201"/>
      <c r="E53" s="202"/>
      <c r="F53" s="161"/>
      <c r="G53" s="162"/>
      <c r="H53" s="163"/>
      <c r="I53" s="163"/>
      <c r="J53" s="165"/>
      <c r="K53" s="163"/>
      <c r="L53" s="163"/>
    </row>
    <row r="54" spans="1:13" ht="12.75">
      <c r="A54" s="223"/>
      <c r="B54" s="223"/>
      <c r="C54" s="224" t="s">
        <v>481</v>
      </c>
      <c r="D54" s="225" t="s">
        <v>482</v>
      </c>
      <c r="E54" s="184"/>
      <c r="F54" s="195"/>
      <c r="G54" s="196"/>
      <c r="H54" s="163"/>
      <c r="I54" s="163"/>
      <c r="J54" s="208"/>
      <c r="K54" s="208"/>
      <c r="L54" s="208"/>
      <c r="M54" s="87"/>
    </row>
    <row r="55" spans="1:13" ht="12.75">
      <c r="A55" s="226">
        <v>21</v>
      </c>
      <c r="B55" s="189" t="s">
        <v>608</v>
      </c>
      <c r="C55" s="227">
        <v>101021</v>
      </c>
      <c r="D55" s="228" t="s">
        <v>483</v>
      </c>
      <c r="E55" s="184" t="s">
        <v>116</v>
      </c>
      <c r="F55" s="195">
        <v>1</v>
      </c>
      <c r="G55" s="196"/>
      <c r="H55" s="163">
        <f>F55*G55</f>
        <v>0</v>
      </c>
      <c r="I55" s="163"/>
      <c r="J55" s="165">
        <f>H55+I55</f>
        <v>0</v>
      </c>
      <c r="K55" s="180">
        <f>0.21*J55</f>
        <v>0</v>
      </c>
      <c r="L55" s="180">
        <f>K55+J55</f>
        <v>0</v>
      </c>
      <c r="M55" s="87"/>
    </row>
    <row r="56" spans="1:12" s="87" customFormat="1" ht="12.75">
      <c r="A56" s="175"/>
      <c r="B56" s="157"/>
      <c r="C56" s="200"/>
      <c r="D56" s="201"/>
      <c r="E56" s="202"/>
      <c r="F56" s="161"/>
      <c r="G56" s="162"/>
      <c r="H56" s="163"/>
      <c r="I56" s="163"/>
      <c r="J56" s="165"/>
      <c r="K56" s="163"/>
      <c r="L56" s="163"/>
    </row>
    <row r="57" spans="1:12" s="87" customFormat="1" ht="12.75">
      <c r="A57" s="157"/>
      <c r="B57" s="157"/>
      <c r="C57" s="152" t="s">
        <v>484</v>
      </c>
      <c r="D57" s="153" t="s">
        <v>485</v>
      </c>
      <c r="E57" s="202"/>
      <c r="F57" s="161"/>
      <c r="G57" s="162"/>
      <c r="H57" s="163"/>
      <c r="I57" s="163"/>
      <c r="J57" s="229">
        <f>J59+J60+J61+J62+J65+J66+J69+J70+J73+J76+J79</f>
        <v>0</v>
      </c>
      <c r="K57" s="229">
        <f>K59+K60+K61+K62+K65+K66+K69+K70+K73+K76+K79</f>
        <v>0</v>
      </c>
      <c r="L57" s="229">
        <f>L59+L60+L61+L62+L65+L66+L69+L70+L73+L76+L79</f>
        <v>0</v>
      </c>
    </row>
    <row r="58" spans="1:12" ht="12.75">
      <c r="A58" s="157"/>
      <c r="B58" s="157"/>
      <c r="C58" s="158" t="s">
        <v>486</v>
      </c>
      <c r="D58" s="230" t="s">
        <v>487</v>
      </c>
      <c r="E58" s="202"/>
      <c r="F58" s="161"/>
      <c r="G58" s="162"/>
      <c r="H58" s="163"/>
      <c r="I58" s="163"/>
      <c r="J58" s="163"/>
      <c r="K58" s="165"/>
      <c r="L58" s="165"/>
    </row>
    <row r="59" spans="1:12" ht="12.75">
      <c r="A59" s="175">
        <v>22</v>
      </c>
      <c r="B59" s="166" t="s">
        <v>608</v>
      </c>
      <c r="C59" s="190">
        <v>101022</v>
      </c>
      <c r="D59" s="231" t="s">
        <v>488</v>
      </c>
      <c r="E59" s="202" t="s">
        <v>116</v>
      </c>
      <c r="F59" s="161">
        <v>1</v>
      </c>
      <c r="G59" s="199"/>
      <c r="H59" s="163">
        <f>F59*G59</f>
        <v>0</v>
      </c>
      <c r="I59" s="163"/>
      <c r="J59" s="165">
        <f>H59+I59</f>
        <v>0</v>
      </c>
      <c r="K59" s="180">
        <f>0.21*J59</f>
        <v>0</v>
      </c>
      <c r="L59" s="180">
        <f>K59+J59</f>
        <v>0</v>
      </c>
    </row>
    <row r="60" spans="1:12" ht="12.75">
      <c r="A60" s="157" t="s">
        <v>489</v>
      </c>
      <c r="B60" s="166" t="s">
        <v>608</v>
      </c>
      <c r="C60" s="190">
        <v>101023</v>
      </c>
      <c r="D60" s="231" t="s">
        <v>490</v>
      </c>
      <c r="E60" s="202" t="s">
        <v>116</v>
      </c>
      <c r="F60" s="161">
        <v>1</v>
      </c>
      <c r="G60" s="199"/>
      <c r="H60" s="163">
        <f>F60*G60</f>
        <v>0</v>
      </c>
      <c r="I60" s="163"/>
      <c r="J60" s="165">
        <f>H60+I60</f>
        <v>0</v>
      </c>
      <c r="K60" s="180">
        <f>0.21*J60</f>
        <v>0</v>
      </c>
      <c r="L60" s="180">
        <f>K60+J60</f>
        <v>0</v>
      </c>
    </row>
    <row r="61" spans="1:12" ht="22.5">
      <c r="A61" s="157" t="s">
        <v>491</v>
      </c>
      <c r="B61" s="166" t="s">
        <v>608</v>
      </c>
      <c r="C61" s="190">
        <v>101024</v>
      </c>
      <c r="D61" s="231" t="s">
        <v>492</v>
      </c>
      <c r="E61" s="202" t="s">
        <v>116</v>
      </c>
      <c r="F61" s="161">
        <v>1</v>
      </c>
      <c r="G61" s="199"/>
      <c r="H61" s="163">
        <f>F61*G61</f>
        <v>0</v>
      </c>
      <c r="I61" s="163"/>
      <c r="J61" s="165">
        <f>H61+I61</f>
        <v>0</v>
      </c>
      <c r="K61" s="180">
        <f>0.21*J61</f>
        <v>0</v>
      </c>
      <c r="L61" s="180">
        <f>K61+J61</f>
        <v>0</v>
      </c>
    </row>
    <row r="62" spans="1:12" ht="22.5">
      <c r="A62" s="175">
        <v>25</v>
      </c>
      <c r="B62" s="166" t="s">
        <v>608</v>
      </c>
      <c r="C62" s="190">
        <v>101025</v>
      </c>
      <c r="D62" s="231" t="s">
        <v>493</v>
      </c>
      <c r="E62" s="202" t="s">
        <v>116</v>
      </c>
      <c r="F62" s="161">
        <v>1</v>
      </c>
      <c r="G62" s="199"/>
      <c r="H62" s="163">
        <f>F62*G62</f>
        <v>0</v>
      </c>
      <c r="I62" s="163"/>
      <c r="J62" s="165">
        <f>H62+I62</f>
        <v>0</v>
      </c>
      <c r="K62" s="180">
        <f>0.21*J62</f>
        <v>0</v>
      </c>
      <c r="L62" s="180">
        <f>K62+J62</f>
        <v>0</v>
      </c>
    </row>
    <row r="63" spans="1:12" s="87" customFormat="1" ht="12.75">
      <c r="A63" s="233"/>
      <c r="B63" s="157"/>
      <c r="C63" s="158"/>
      <c r="D63" s="209"/>
      <c r="E63" s="202"/>
      <c r="F63" s="161"/>
      <c r="G63" s="162"/>
      <c r="H63" s="163"/>
      <c r="I63" s="163"/>
      <c r="J63" s="163"/>
      <c r="K63" s="163"/>
      <c r="L63" s="163"/>
    </row>
    <row r="64" spans="1:12" ht="12.75">
      <c r="A64" s="157"/>
      <c r="B64" s="157"/>
      <c r="C64" s="158" t="s">
        <v>494</v>
      </c>
      <c r="D64" s="230" t="s">
        <v>495</v>
      </c>
      <c r="E64" s="202"/>
      <c r="F64" s="161"/>
      <c r="G64" s="162"/>
      <c r="H64" s="163"/>
      <c r="I64" s="163"/>
      <c r="J64" s="163"/>
      <c r="K64" s="165"/>
      <c r="L64" s="165"/>
    </row>
    <row r="65" spans="1:12" ht="22.5">
      <c r="A65" s="157" t="s">
        <v>496</v>
      </c>
      <c r="B65" s="166" t="s">
        <v>608</v>
      </c>
      <c r="C65" s="167">
        <v>101026</v>
      </c>
      <c r="D65" s="198" t="s">
        <v>497</v>
      </c>
      <c r="E65" s="202" t="s">
        <v>116</v>
      </c>
      <c r="F65" s="161">
        <v>1</v>
      </c>
      <c r="G65" s="199"/>
      <c r="H65" s="163">
        <f>F65*G65</f>
        <v>0</v>
      </c>
      <c r="I65" s="163"/>
      <c r="J65" s="165">
        <f>H65+I65</f>
        <v>0</v>
      </c>
      <c r="K65" s="180">
        <f>0.21*J65</f>
        <v>0</v>
      </c>
      <c r="L65" s="180">
        <f>K65+J65</f>
        <v>0</v>
      </c>
    </row>
    <row r="66" spans="1:12" ht="12.75">
      <c r="A66" s="175">
        <v>27</v>
      </c>
      <c r="B66" s="166" t="s">
        <v>608</v>
      </c>
      <c r="C66" s="167">
        <v>101027</v>
      </c>
      <c r="D66" s="209" t="s">
        <v>498</v>
      </c>
      <c r="E66" s="202" t="s">
        <v>116</v>
      </c>
      <c r="F66" s="161">
        <v>1</v>
      </c>
      <c r="G66" s="199"/>
      <c r="H66" s="163">
        <f>F66*G66</f>
        <v>0</v>
      </c>
      <c r="I66" s="163"/>
      <c r="J66" s="165">
        <f>H66+I66</f>
        <v>0</v>
      </c>
      <c r="K66" s="180">
        <f>0.21*J66</f>
        <v>0</v>
      </c>
      <c r="L66" s="180">
        <f>K66+J66</f>
        <v>0</v>
      </c>
    </row>
    <row r="67" spans="1:12" s="87" customFormat="1" ht="12.75">
      <c r="A67" s="233"/>
      <c r="B67" s="157"/>
      <c r="C67" s="158"/>
      <c r="D67" s="209"/>
      <c r="E67" s="202"/>
      <c r="F67" s="161"/>
      <c r="G67" s="162"/>
      <c r="H67" s="163"/>
      <c r="I67" s="163"/>
      <c r="J67" s="163"/>
      <c r="K67" s="163"/>
      <c r="L67" s="163"/>
    </row>
    <row r="68" spans="1:13" ht="12.75">
      <c r="A68" s="157"/>
      <c r="B68" s="157"/>
      <c r="C68" s="158" t="s">
        <v>499</v>
      </c>
      <c r="D68" s="230" t="s">
        <v>500</v>
      </c>
      <c r="E68" s="202"/>
      <c r="F68" s="161"/>
      <c r="G68" s="162"/>
      <c r="H68" s="163"/>
      <c r="I68" s="163"/>
      <c r="J68" s="234"/>
      <c r="K68" s="208"/>
      <c r="L68" s="208"/>
      <c r="M68" s="87"/>
    </row>
    <row r="69" spans="1:12" ht="12.75">
      <c r="A69" s="175">
        <v>28</v>
      </c>
      <c r="B69" s="166" t="s">
        <v>608</v>
      </c>
      <c r="C69" s="167">
        <v>101028</v>
      </c>
      <c r="D69" s="209" t="s">
        <v>501</v>
      </c>
      <c r="E69" s="202" t="s">
        <v>116</v>
      </c>
      <c r="F69" s="161">
        <v>1</v>
      </c>
      <c r="G69" s="162"/>
      <c r="H69" s="163">
        <f>F69*G69</f>
        <v>0</v>
      </c>
      <c r="I69" s="163"/>
      <c r="J69" s="165">
        <f>H69+I69</f>
        <v>0</v>
      </c>
      <c r="K69" s="180">
        <f>0.21*J69</f>
        <v>0</v>
      </c>
      <c r="L69" s="180">
        <f>K69+J69</f>
        <v>0</v>
      </c>
    </row>
    <row r="70" spans="1:12" ht="12.75">
      <c r="A70" s="175">
        <v>29</v>
      </c>
      <c r="B70" s="166" t="s">
        <v>608</v>
      </c>
      <c r="C70" s="167">
        <v>101029</v>
      </c>
      <c r="D70" s="209" t="s">
        <v>502</v>
      </c>
      <c r="E70" s="202" t="s">
        <v>116</v>
      </c>
      <c r="F70" s="161">
        <v>1</v>
      </c>
      <c r="G70" s="162"/>
      <c r="H70" s="163">
        <f>F70*G70</f>
        <v>0</v>
      </c>
      <c r="I70" s="163"/>
      <c r="J70" s="165">
        <f>H70+I70</f>
        <v>0</v>
      </c>
      <c r="K70" s="180">
        <f>0.21*J70</f>
        <v>0</v>
      </c>
      <c r="L70" s="180">
        <f>K70+J70</f>
        <v>0</v>
      </c>
    </row>
    <row r="71" spans="1:12" ht="12.75">
      <c r="A71" s="175"/>
      <c r="B71" s="166"/>
      <c r="C71" s="167"/>
      <c r="D71" s="209"/>
      <c r="E71" s="202"/>
      <c r="F71" s="161"/>
      <c r="G71" s="162"/>
      <c r="H71" s="163"/>
      <c r="I71" s="163"/>
      <c r="J71" s="232"/>
      <c r="K71" s="180"/>
      <c r="L71" s="180"/>
    </row>
    <row r="72" spans="1:12" ht="12.75">
      <c r="A72" s="181"/>
      <c r="B72" s="181"/>
      <c r="C72" s="182" t="s">
        <v>503</v>
      </c>
      <c r="D72" s="235" t="s">
        <v>504</v>
      </c>
      <c r="E72" s="184"/>
      <c r="F72" s="195"/>
      <c r="G72" s="196"/>
      <c r="H72" s="163"/>
      <c r="I72" s="163"/>
      <c r="J72" s="163"/>
      <c r="K72" s="165"/>
      <c r="L72" s="165"/>
    </row>
    <row r="73" spans="1:12" ht="22.5">
      <c r="A73" s="175">
        <v>30</v>
      </c>
      <c r="B73" s="189" t="s">
        <v>608</v>
      </c>
      <c r="C73" s="190">
        <v>101030</v>
      </c>
      <c r="D73" s="231" t="s">
        <v>505</v>
      </c>
      <c r="E73" s="184" t="s">
        <v>116</v>
      </c>
      <c r="F73" s="195">
        <v>1</v>
      </c>
      <c r="G73" s="196"/>
      <c r="H73" s="163">
        <f>F73*G73</f>
        <v>0</v>
      </c>
      <c r="I73" s="163"/>
      <c r="J73" s="165">
        <f>H73+I73</f>
        <v>0</v>
      </c>
      <c r="K73" s="180">
        <f>0.21*J73</f>
        <v>0</v>
      </c>
      <c r="L73" s="180">
        <f>K73+J73</f>
        <v>0</v>
      </c>
    </row>
    <row r="74" spans="1:12" ht="12.75">
      <c r="A74" s="175"/>
      <c r="B74" s="189"/>
      <c r="C74" s="190"/>
      <c r="D74" s="231"/>
      <c r="E74" s="184"/>
      <c r="F74" s="195"/>
      <c r="G74" s="196"/>
      <c r="H74" s="163"/>
      <c r="I74" s="163"/>
      <c r="J74" s="232"/>
      <c r="K74" s="180"/>
      <c r="L74" s="180"/>
    </row>
    <row r="75" spans="1:12" ht="12.75">
      <c r="A75" s="157"/>
      <c r="B75" s="157"/>
      <c r="C75" s="158" t="s">
        <v>506</v>
      </c>
      <c r="D75" s="174" t="s">
        <v>507</v>
      </c>
      <c r="E75" s="202"/>
      <c r="F75" s="161"/>
      <c r="G75" s="162"/>
      <c r="H75" s="163"/>
      <c r="I75" s="163"/>
      <c r="J75" s="163"/>
      <c r="K75" s="165"/>
      <c r="L75" s="165"/>
    </row>
    <row r="76" spans="1:14" ht="22.5">
      <c r="A76" s="175">
        <v>31</v>
      </c>
      <c r="B76" s="166" t="s">
        <v>608</v>
      </c>
      <c r="C76" s="167">
        <v>101031</v>
      </c>
      <c r="D76" s="176" t="s">
        <v>508</v>
      </c>
      <c r="E76" s="202" t="s">
        <v>116</v>
      </c>
      <c r="F76" s="161">
        <v>1</v>
      </c>
      <c r="G76" s="163"/>
      <c r="H76" s="163">
        <f>F76*G76</f>
        <v>0</v>
      </c>
      <c r="I76" s="163"/>
      <c r="J76" s="165">
        <f>H76+I76</f>
        <v>0</v>
      </c>
      <c r="K76" s="180">
        <f>0.21*J76</f>
        <v>0</v>
      </c>
      <c r="L76" s="180">
        <f>K76+J76</f>
        <v>0</v>
      </c>
      <c r="N76" s="126"/>
    </row>
    <row r="77" spans="1:12" ht="12.75">
      <c r="A77" s="175"/>
      <c r="B77" s="189"/>
      <c r="C77" s="190"/>
      <c r="D77" s="231"/>
      <c r="E77" s="184"/>
      <c r="F77" s="195"/>
      <c r="G77" s="196"/>
      <c r="H77" s="163"/>
      <c r="I77" s="163"/>
      <c r="J77" s="232"/>
      <c r="K77" s="180"/>
      <c r="L77" s="180"/>
    </row>
    <row r="78" spans="1:12" ht="12.75">
      <c r="A78" s="157"/>
      <c r="B78" s="157"/>
      <c r="C78" s="158" t="s">
        <v>509</v>
      </c>
      <c r="D78" s="174" t="s">
        <v>510</v>
      </c>
      <c r="E78" s="202"/>
      <c r="F78" s="161"/>
      <c r="G78" s="162"/>
      <c r="H78" s="163"/>
      <c r="I78" s="163"/>
      <c r="J78" s="163"/>
      <c r="K78" s="165"/>
      <c r="L78" s="165"/>
    </row>
    <row r="79" spans="1:12" ht="12.75" customHeight="1">
      <c r="A79" s="175">
        <v>32</v>
      </c>
      <c r="B79" s="166" t="s">
        <v>608</v>
      </c>
      <c r="C79" s="167">
        <v>101032</v>
      </c>
      <c r="D79" s="176" t="s">
        <v>511</v>
      </c>
      <c r="E79" s="202" t="s">
        <v>116</v>
      </c>
      <c r="F79" s="161">
        <v>1</v>
      </c>
      <c r="G79" s="163"/>
      <c r="H79" s="163">
        <f>F79*G79</f>
        <v>0</v>
      </c>
      <c r="I79" s="163"/>
      <c r="J79" s="165">
        <f>H79+I79</f>
        <v>0</v>
      </c>
      <c r="K79" s="180">
        <f>0.21*J79</f>
        <v>0</v>
      </c>
      <c r="L79" s="180">
        <f>K79+J79</f>
        <v>0</v>
      </c>
    </row>
    <row r="80" spans="1:12" ht="12.75">
      <c r="A80" s="175"/>
      <c r="B80" s="157"/>
      <c r="C80" s="200"/>
      <c r="D80" s="236"/>
      <c r="E80" s="202"/>
      <c r="F80" s="161"/>
      <c r="G80" s="162"/>
      <c r="H80" s="163"/>
      <c r="I80" s="163"/>
      <c r="J80" s="163"/>
      <c r="K80" s="163"/>
      <c r="L80" s="163"/>
    </row>
    <row r="81" spans="1:12" ht="20.25" customHeight="1">
      <c r="A81" s="237"/>
      <c r="B81" s="238"/>
      <c r="C81" s="239" t="s">
        <v>397</v>
      </c>
      <c r="D81" s="129" t="s">
        <v>398</v>
      </c>
      <c r="E81" s="129" t="s">
        <v>397</v>
      </c>
      <c r="F81" s="130"/>
      <c r="G81" s="131"/>
      <c r="H81" s="131"/>
      <c r="I81" s="131"/>
      <c r="J81" s="130">
        <f>J12</f>
        <v>0</v>
      </c>
      <c r="K81" s="130">
        <f>K12</f>
        <v>0</v>
      </c>
      <c r="L81" s="130">
        <f>L12</f>
        <v>0</v>
      </c>
    </row>
    <row r="82" spans="1:12" ht="12.75">
      <c r="A82" s="237"/>
      <c r="F82" s="133"/>
      <c r="G82" s="134"/>
      <c r="H82" s="134"/>
      <c r="I82" s="134"/>
      <c r="J82" s="134"/>
      <c r="K82" s="134"/>
      <c r="L82" s="134"/>
    </row>
    <row r="83" spans="1:12" ht="12.75">
      <c r="A83" s="237"/>
      <c r="F83" s="133"/>
      <c r="G83" s="516"/>
      <c r="H83" s="516"/>
      <c r="I83" s="136"/>
      <c r="J83" s="136"/>
      <c r="K83" s="135"/>
      <c r="L83" s="136"/>
    </row>
    <row r="84" spans="1:12" ht="12.75">
      <c r="A84" s="237"/>
      <c r="F84" s="133"/>
      <c r="G84" s="517"/>
      <c r="H84" s="517"/>
      <c r="I84" s="518"/>
      <c r="J84" s="137"/>
      <c r="K84" s="137"/>
      <c r="L84" s="137"/>
    </row>
    <row r="85" spans="1:12" ht="12.75">
      <c r="A85" s="237"/>
      <c r="F85" s="133"/>
      <c r="G85" s="517"/>
      <c r="H85" s="517"/>
      <c r="I85" s="518"/>
      <c r="J85" s="137"/>
      <c r="K85" s="137"/>
      <c r="L85" s="137"/>
    </row>
    <row r="86" spans="1:12" ht="12.75">
      <c r="A86" s="237"/>
      <c r="F86" s="133"/>
      <c r="G86" s="516"/>
      <c r="H86" s="516"/>
      <c r="I86" s="136"/>
      <c r="J86" s="136"/>
      <c r="K86" s="136"/>
      <c r="L86" s="136"/>
    </row>
    <row r="87" spans="1:12" ht="12.75">
      <c r="A87" s="237"/>
      <c r="F87" s="138"/>
      <c r="G87" s="139"/>
      <c r="H87" s="140"/>
      <c r="I87" s="140"/>
      <c r="J87" s="140"/>
      <c r="K87" s="140"/>
      <c r="L87" s="140"/>
    </row>
    <row r="88" spans="1:12" ht="12.75">
      <c r="A88" s="237"/>
      <c r="F88" s="133"/>
      <c r="G88" s="134"/>
      <c r="H88" s="134"/>
      <c r="I88" s="134"/>
      <c r="J88" s="134"/>
      <c r="K88" s="134"/>
      <c r="L88" s="134"/>
    </row>
    <row r="89" spans="1:12" ht="12.75">
      <c r="A89" s="240"/>
      <c r="F89" s="133"/>
      <c r="G89" s="134"/>
      <c r="H89" s="134"/>
      <c r="I89" s="134"/>
      <c r="J89" s="134"/>
      <c r="K89" s="134"/>
      <c r="L89" s="134"/>
    </row>
    <row r="90" spans="1:12" ht="12.75">
      <c r="A90" s="240"/>
      <c r="F90" s="133"/>
      <c r="G90" s="134"/>
      <c r="H90" s="134"/>
      <c r="I90" s="134"/>
      <c r="J90" s="134"/>
      <c r="K90" s="134"/>
      <c r="L90" s="134"/>
    </row>
    <row r="91" spans="1:12" ht="12.75">
      <c r="A91" s="240"/>
      <c r="F91" s="133"/>
      <c r="G91" s="134"/>
      <c r="H91" s="134"/>
      <c r="I91" s="134"/>
      <c r="J91" s="134"/>
      <c r="K91" s="134"/>
      <c r="L91" s="134"/>
    </row>
    <row r="92" spans="6:12" ht="12.75">
      <c r="F92" s="133"/>
      <c r="G92" s="134"/>
      <c r="H92" s="134"/>
      <c r="I92" s="134"/>
      <c r="J92" s="134"/>
      <c r="K92" s="134"/>
      <c r="L92" s="134"/>
    </row>
    <row r="93" spans="6:12" ht="12.75">
      <c r="F93" s="133"/>
      <c r="G93" s="134"/>
      <c r="H93" s="134"/>
      <c r="I93" s="134"/>
      <c r="J93" s="134"/>
      <c r="K93" s="134"/>
      <c r="L93" s="134"/>
    </row>
    <row r="94" spans="6:12" ht="12.75">
      <c r="F94" s="133"/>
      <c r="G94" s="134"/>
      <c r="H94" s="134"/>
      <c r="I94" s="134"/>
      <c r="J94" s="134"/>
      <c r="K94" s="134"/>
      <c r="L94" s="134"/>
    </row>
    <row r="95" spans="6:15" ht="12.75">
      <c r="F95" s="133"/>
      <c r="G95" s="134"/>
      <c r="H95" s="134"/>
      <c r="I95" s="134"/>
      <c r="J95" s="134"/>
      <c r="K95" s="134"/>
      <c r="L95" s="134"/>
      <c r="O95" s="501"/>
    </row>
    <row r="96" spans="6:12" ht="12.75">
      <c r="F96" s="133"/>
      <c r="G96" s="134"/>
      <c r="H96" s="134"/>
      <c r="I96" s="134"/>
      <c r="J96" s="134"/>
      <c r="K96" s="134"/>
      <c r="L96" s="134"/>
    </row>
    <row r="97" spans="6:12" ht="12.75">
      <c r="F97" s="133"/>
      <c r="G97" s="134"/>
      <c r="H97" s="134"/>
      <c r="I97" s="134"/>
      <c r="J97" s="134"/>
      <c r="K97" s="134"/>
      <c r="L97" s="134"/>
    </row>
    <row r="98" spans="6:12" ht="12.75">
      <c r="F98" s="133"/>
      <c r="G98" s="134"/>
      <c r="H98" s="134"/>
      <c r="I98" s="134"/>
      <c r="J98" s="134"/>
      <c r="K98" s="134"/>
      <c r="L98" s="134"/>
    </row>
    <row r="99" spans="6:12" ht="12.75">
      <c r="F99" s="133"/>
      <c r="G99" s="134"/>
      <c r="H99" s="134"/>
      <c r="I99" s="134"/>
      <c r="J99" s="134"/>
      <c r="K99" s="134"/>
      <c r="L99" s="134"/>
    </row>
    <row r="100" spans="6:12" ht="12.75">
      <c r="F100" s="133"/>
      <c r="G100" s="134"/>
      <c r="H100" s="134"/>
      <c r="I100" s="134"/>
      <c r="J100" s="134"/>
      <c r="K100" s="134"/>
      <c r="L100" s="134"/>
    </row>
    <row r="101" spans="6:12" ht="12.75">
      <c r="F101" s="133"/>
      <c r="G101" s="134"/>
      <c r="H101" s="134"/>
      <c r="I101" s="134"/>
      <c r="J101" s="134"/>
      <c r="K101" s="134"/>
      <c r="L101" s="134"/>
    </row>
    <row r="102" spans="6:12" ht="12.75">
      <c r="F102" s="133"/>
      <c r="G102" s="134"/>
      <c r="H102" s="134"/>
      <c r="I102" s="134"/>
      <c r="J102" s="134"/>
      <c r="K102" s="134"/>
      <c r="L102" s="134"/>
    </row>
    <row r="103" spans="6:12" ht="12.75">
      <c r="F103" s="133"/>
      <c r="G103" s="134"/>
      <c r="H103" s="134"/>
      <c r="I103" s="134"/>
      <c r="J103" s="134"/>
      <c r="K103" s="134"/>
      <c r="L103" s="134"/>
    </row>
    <row r="104" spans="6:12" ht="12.75">
      <c r="F104" s="133"/>
      <c r="G104" s="134"/>
      <c r="H104" s="134"/>
      <c r="I104" s="134"/>
      <c r="J104" s="134"/>
      <c r="K104" s="134"/>
      <c r="L104" s="134"/>
    </row>
    <row r="105" spans="6:12" ht="12.75">
      <c r="F105" s="133"/>
      <c r="G105" s="134"/>
      <c r="H105" s="134"/>
      <c r="I105" s="134"/>
      <c r="J105" s="134"/>
      <c r="K105" s="134"/>
      <c r="L105" s="134"/>
    </row>
    <row r="106" spans="6:12" ht="12.75">
      <c r="F106" s="133"/>
      <c r="G106" s="134"/>
      <c r="H106" s="134"/>
      <c r="I106" s="134"/>
      <c r="J106" s="134"/>
      <c r="K106" s="134"/>
      <c r="L106" s="134"/>
    </row>
    <row r="107" spans="6:12" ht="12.75">
      <c r="F107" s="133"/>
      <c r="G107" s="134"/>
      <c r="H107" s="134"/>
      <c r="I107" s="134"/>
      <c r="J107" s="134"/>
      <c r="K107" s="134"/>
      <c r="L107" s="134"/>
    </row>
    <row r="108" spans="6:12" ht="12.75">
      <c r="F108" s="133"/>
      <c r="G108" s="134"/>
      <c r="H108" s="134"/>
      <c r="I108" s="134"/>
      <c r="J108" s="134"/>
      <c r="K108" s="134"/>
      <c r="L108" s="134"/>
    </row>
    <row r="109" spans="6:12" ht="12.75">
      <c r="F109" s="133"/>
      <c r="G109" s="134"/>
      <c r="H109" s="134"/>
      <c r="I109" s="134"/>
      <c r="J109" s="134"/>
      <c r="K109" s="134"/>
      <c r="L109" s="134"/>
    </row>
    <row r="110" spans="6:12" ht="12.75">
      <c r="F110" s="133"/>
      <c r="G110" s="134"/>
      <c r="H110" s="134"/>
      <c r="I110" s="134"/>
      <c r="J110" s="134"/>
      <c r="K110" s="134"/>
      <c r="L110" s="134"/>
    </row>
    <row r="111" spans="6:12" ht="12.75">
      <c r="F111" s="133"/>
      <c r="G111" s="134"/>
      <c r="H111" s="134"/>
      <c r="I111" s="134"/>
      <c r="J111" s="134"/>
      <c r="K111" s="134"/>
      <c r="L111" s="134"/>
    </row>
    <row r="112" spans="6:12" ht="12.75">
      <c r="F112" s="133"/>
      <c r="G112" s="134"/>
      <c r="H112" s="134"/>
      <c r="I112" s="134"/>
      <c r="J112" s="134"/>
      <c r="K112" s="134"/>
      <c r="L112" s="134"/>
    </row>
    <row r="113" spans="6:12" ht="12.75">
      <c r="F113" s="133"/>
      <c r="G113" s="134"/>
      <c r="H113" s="134"/>
      <c r="I113" s="134"/>
      <c r="J113" s="134"/>
      <c r="K113" s="134"/>
      <c r="L113" s="134"/>
    </row>
    <row r="114" spans="6:12" ht="12.75">
      <c r="F114" s="133"/>
      <c r="G114" s="134"/>
      <c r="H114" s="134"/>
      <c r="I114" s="134"/>
      <c r="J114" s="134"/>
      <c r="K114" s="134"/>
      <c r="L114" s="134"/>
    </row>
    <row r="115" spans="6:12" ht="12.75">
      <c r="F115" s="133"/>
      <c r="G115" s="134"/>
      <c r="H115" s="134"/>
      <c r="I115" s="134"/>
      <c r="J115" s="134"/>
      <c r="K115" s="134"/>
      <c r="L115" s="134"/>
    </row>
    <row r="116" spans="6:12" ht="12.75">
      <c r="F116" s="133"/>
      <c r="G116" s="134"/>
      <c r="H116" s="134"/>
      <c r="I116" s="134"/>
      <c r="J116" s="134"/>
      <c r="K116" s="134"/>
      <c r="L116" s="134"/>
    </row>
    <row r="117" spans="6:12" ht="12.75">
      <c r="F117" s="133"/>
      <c r="G117" s="134"/>
      <c r="H117" s="134"/>
      <c r="I117" s="134"/>
      <c r="J117" s="134"/>
      <c r="K117" s="134"/>
      <c r="L117" s="134"/>
    </row>
    <row r="118" spans="6:12" ht="12.75">
      <c r="F118" s="133"/>
      <c r="G118" s="134"/>
      <c r="H118" s="134"/>
      <c r="I118" s="134"/>
      <c r="J118" s="134"/>
      <c r="K118" s="134"/>
      <c r="L118" s="134"/>
    </row>
    <row r="119" spans="6:12" ht="12.75">
      <c r="F119" s="133"/>
      <c r="G119" s="134"/>
      <c r="H119" s="134"/>
      <c r="I119" s="134"/>
      <c r="J119" s="134"/>
      <c r="K119" s="134"/>
      <c r="L119" s="134"/>
    </row>
    <row r="120" spans="6:12" ht="12.75">
      <c r="F120" s="133"/>
      <c r="G120" s="134"/>
      <c r="H120" s="134"/>
      <c r="I120" s="134"/>
      <c r="J120" s="134"/>
      <c r="K120" s="134"/>
      <c r="L120" s="134"/>
    </row>
    <row r="121" spans="6:12" ht="12.75">
      <c r="F121" s="133"/>
      <c r="G121" s="134"/>
      <c r="H121" s="134"/>
      <c r="I121" s="134"/>
      <c r="J121" s="134"/>
      <c r="K121" s="134"/>
      <c r="L121" s="134"/>
    </row>
    <row r="122" spans="6:12" ht="12.75">
      <c r="F122" s="133"/>
      <c r="G122" s="134"/>
      <c r="H122" s="134"/>
      <c r="I122" s="134"/>
      <c r="J122" s="134"/>
      <c r="K122" s="134"/>
      <c r="L122" s="134"/>
    </row>
    <row r="123" spans="6:12" ht="12.75">
      <c r="F123" s="133"/>
      <c r="G123" s="134"/>
      <c r="H123" s="134"/>
      <c r="I123" s="134"/>
      <c r="J123" s="134"/>
      <c r="K123" s="134"/>
      <c r="L123" s="134"/>
    </row>
    <row r="124" spans="6:12" ht="12.75">
      <c r="F124" s="133"/>
      <c r="G124" s="134"/>
      <c r="H124" s="134"/>
      <c r="I124" s="134"/>
      <c r="J124" s="134"/>
      <c r="K124" s="134"/>
      <c r="L124" s="134"/>
    </row>
    <row r="125" spans="6:12" ht="12.75">
      <c r="F125" s="133"/>
      <c r="G125" s="134"/>
      <c r="H125" s="134"/>
      <c r="I125" s="134"/>
      <c r="J125" s="134"/>
      <c r="K125" s="134"/>
      <c r="L125" s="134"/>
    </row>
    <row r="126" spans="6:12" ht="12.75">
      <c r="F126" s="133"/>
      <c r="G126" s="134"/>
      <c r="H126" s="134"/>
      <c r="I126" s="134"/>
      <c r="J126" s="134"/>
      <c r="K126" s="134"/>
      <c r="L126" s="134"/>
    </row>
    <row r="127" spans="6:12" ht="12.75">
      <c r="F127" s="133"/>
      <c r="G127" s="134"/>
      <c r="H127" s="134"/>
      <c r="I127" s="134"/>
      <c r="J127" s="134"/>
      <c r="K127" s="134"/>
      <c r="L127" s="134"/>
    </row>
    <row r="128" spans="6:12" ht="12.75">
      <c r="F128" s="133"/>
      <c r="G128" s="134"/>
      <c r="H128" s="134"/>
      <c r="I128" s="134"/>
      <c r="J128" s="134"/>
      <c r="K128" s="134"/>
      <c r="L128" s="134"/>
    </row>
    <row r="129" spans="6:12" ht="12.75">
      <c r="F129" s="133"/>
      <c r="G129" s="134"/>
      <c r="H129" s="134"/>
      <c r="I129" s="134"/>
      <c r="J129" s="134"/>
      <c r="K129" s="134"/>
      <c r="L129" s="134"/>
    </row>
    <row r="130" spans="6:12" ht="12.75">
      <c r="F130" s="133"/>
      <c r="G130" s="134"/>
      <c r="H130" s="134"/>
      <c r="I130" s="134"/>
      <c r="J130" s="134"/>
      <c r="K130" s="134"/>
      <c r="L130" s="134"/>
    </row>
    <row r="131" spans="6:12" ht="12.75">
      <c r="F131" s="133"/>
      <c r="G131" s="134"/>
      <c r="H131" s="134"/>
      <c r="I131" s="134"/>
      <c r="J131" s="134"/>
      <c r="K131" s="134"/>
      <c r="L131" s="134"/>
    </row>
    <row r="132" spans="6:12" ht="12.75">
      <c r="F132" s="133"/>
      <c r="G132" s="134"/>
      <c r="H132" s="134"/>
      <c r="I132" s="134"/>
      <c r="J132" s="134"/>
      <c r="K132" s="134"/>
      <c r="L132" s="134"/>
    </row>
    <row r="133" spans="6:12" ht="12.75">
      <c r="F133" s="133"/>
      <c r="G133" s="134"/>
      <c r="H133" s="134"/>
      <c r="I133" s="134"/>
      <c r="J133" s="134"/>
      <c r="K133" s="134"/>
      <c r="L133" s="134"/>
    </row>
    <row r="134" spans="6:12" ht="12.75">
      <c r="F134" s="133"/>
      <c r="G134" s="134"/>
      <c r="H134" s="134"/>
      <c r="I134" s="134"/>
      <c r="J134" s="134"/>
      <c r="K134" s="134"/>
      <c r="L134" s="134"/>
    </row>
    <row r="135" spans="6:12" ht="12.75">
      <c r="F135" s="133"/>
      <c r="G135" s="134"/>
      <c r="H135" s="134"/>
      <c r="I135" s="134"/>
      <c r="J135" s="134"/>
      <c r="K135" s="134"/>
      <c r="L135" s="134"/>
    </row>
    <row r="136" spans="6:12" ht="12.75">
      <c r="F136" s="133"/>
      <c r="G136" s="134"/>
      <c r="H136" s="134"/>
      <c r="I136" s="134"/>
      <c r="J136" s="134"/>
      <c r="K136" s="134"/>
      <c r="L136" s="134"/>
    </row>
    <row r="137" spans="6:12" ht="12.75">
      <c r="F137" s="133"/>
      <c r="G137" s="134"/>
      <c r="H137" s="134"/>
      <c r="I137" s="134"/>
      <c r="J137" s="134"/>
      <c r="K137" s="134"/>
      <c r="L137" s="134"/>
    </row>
    <row r="138" spans="6:12" ht="12.75">
      <c r="F138" s="133"/>
      <c r="G138" s="134"/>
      <c r="H138" s="134"/>
      <c r="I138" s="134"/>
      <c r="J138" s="134"/>
      <c r="K138" s="134"/>
      <c r="L138" s="134"/>
    </row>
    <row r="139" spans="6:12" ht="12.75">
      <c r="F139" s="133"/>
      <c r="G139" s="134"/>
      <c r="H139" s="134"/>
      <c r="I139" s="134"/>
      <c r="J139" s="134"/>
      <c r="K139" s="134"/>
      <c r="L139" s="134"/>
    </row>
    <row r="140" spans="6:12" ht="12.75">
      <c r="F140" s="133"/>
      <c r="G140" s="134"/>
      <c r="H140" s="134"/>
      <c r="I140" s="134"/>
      <c r="J140" s="134"/>
      <c r="K140" s="134"/>
      <c r="L140" s="134"/>
    </row>
    <row r="141" spans="6:12" ht="12.75">
      <c r="F141" s="133"/>
      <c r="G141" s="134"/>
      <c r="H141" s="134"/>
      <c r="I141" s="134"/>
      <c r="J141" s="134"/>
      <c r="K141" s="134"/>
      <c r="L141" s="134"/>
    </row>
    <row r="142" spans="6:12" ht="12.75">
      <c r="F142" s="133"/>
      <c r="G142" s="134"/>
      <c r="H142" s="134"/>
      <c r="I142" s="134"/>
      <c r="J142" s="134"/>
      <c r="K142" s="134"/>
      <c r="L142" s="134"/>
    </row>
    <row r="143" spans="6:12" ht="12.75">
      <c r="F143" s="133"/>
      <c r="G143" s="134"/>
      <c r="H143" s="134"/>
      <c r="I143" s="134"/>
      <c r="J143" s="134"/>
      <c r="K143" s="134"/>
      <c r="L143" s="134"/>
    </row>
    <row r="144" spans="6:12" ht="12.75">
      <c r="F144" s="133"/>
      <c r="G144" s="134"/>
      <c r="H144" s="134"/>
      <c r="I144" s="134"/>
      <c r="J144" s="134"/>
      <c r="K144" s="134"/>
      <c r="L144" s="134"/>
    </row>
    <row r="145" spans="6:12" ht="12.75">
      <c r="F145" s="133"/>
      <c r="G145" s="134"/>
      <c r="H145" s="134"/>
      <c r="I145" s="134"/>
      <c r="J145" s="134"/>
      <c r="K145" s="134"/>
      <c r="L145" s="134"/>
    </row>
    <row r="146" spans="6:12" ht="12.75">
      <c r="F146" s="133"/>
      <c r="G146" s="134"/>
      <c r="H146" s="134"/>
      <c r="I146" s="134"/>
      <c r="J146" s="134"/>
      <c r="K146" s="134"/>
      <c r="L146" s="134"/>
    </row>
    <row r="147" spans="6:12" ht="12.75">
      <c r="F147" s="133"/>
      <c r="G147" s="134"/>
      <c r="H147" s="134"/>
      <c r="I147" s="134"/>
      <c r="J147" s="134"/>
      <c r="K147" s="134"/>
      <c r="L147" s="134"/>
    </row>
    <row r="148" spans="6:12" ht="12.75">
      <c r="F148" s="133"/>
      <c r="G148" s="134"/>
      <c r="H148" s="134"/>
      <c r="I148" s="134"/>
      <c r="J148" s="134"/>
      <c r="K148" s="134"/>
      <c r="L148" s="134"/>
    </row>
    <row r="149" spans="6:12" ht="12.75">
      <c r="F149" s="133"/>
      <c r="G149" s="134"/>
      <c r="H149" s="134"/>
      <c r="I149" s="134"/>
      <c r="J149" s="134"/>
      <c r="K149" s="134"/>
      <c r="L149" s="134"/>
    </row>
    <row r="150" spans="6:12" ht="12.75">
      <c r="F150" s="133"/>
      <c r="G150" s="134"/>
      <c r="H150" s="134"/>
      <c r="I150" s="134"/>
      <c r="J150" s="134"/>
      <c r="K150" s="134"/>
      <c r="L150" s="134"/>
    </row>
    <row r="151" spans="6:12" ht="12.75">
      <c r="F151" s="133"/>
      <c r="G151" s="134"/>
      <c r="H151" s="134"/>
      <c r="I151" s="134"/>
      <c r="J151" s="134"/>
      <c r="K151" s="134"/>
      <c r="L151" s="134"/>
    </row>
    <row r="152" spans="6:12" ht="12.75">
      <c r="F152" s="133"/>
      <c r="G152" s="134"/>
      <c r="H152" s="134"/>
      <c r="I152" s="134"/>
      <c r="J152" s="134"/>
      <c r="K152" s="134"/>
      <c r="L152" s="134"/>
    </row>
    <row r="153" spans="6:12" ht="12.75">
      <c r="F153" s="133"/>
      <c r="G153" s="134"/>
      <c r="H153" s="134"/>
      <c r="I153" s="134"/>
      <c r="J153" s="134"/>
      <c r="K153" s="134"/>
      <c r="L153" s="134"/>
    </row>
    <row r="154" spans="6:12" ht="12.75">
      <c r="F154" s="133"/>
      <c r="G154" s="134"/>
      <c r="H154" s="134"/>
      <c r="I154" s="134"/>
      <c r="J154" s="134"/>
      <c r="K154" s="134"/>
      <c r="L154" s="134"/>
    </row>
    <row r="155" spans="6:12" ht="12.75">
      <c r="F155" s="133"/>
      <c r="G155" s="134"/>
      <c r="H155" s="134"/>
      <c r="I155" s="134"/>
      <c r="J155" s="134"/>
      <c r="K155" s="134"/>
      <c r="L155" s="134"/>
    </row>
    <row r="156" spans="6:12" ht="12.75">
      <c r="F156" s="133"/>
      <c r="G156" s="134"/>
      <c r="H156" s="134"/>
      <c r="I156" s="134"/>
      <c r="J156" s="134"/>
      <c r="K156" s="134"/>
      <c r="L156" s="134"/>
    </row>
    <row r="157" spans="6:12" ht="12.75">
      <c r="F157" s="133"/>
      <c r="G157" s="134"/>
      <c r="H157" s="134"/>
      <c r="I157" s="134"/>
      <c r="J157" s="134"/>
      <c r="K157" s="134"/>
      <c r="L157" s="134"/>
    </row>
    <row r="158" spans="6:12" ht="12.75">
      <c r="F158" s="133"/>
      <c r="G158" s="134"/>
      <c r="H158" s="134"/>
      <c r="I158" s="134"/>
      <c r="J158" s="134"/>
      <c r="K158" s="134"/>
      <c r="L158" s="134"/>
    </row>
    <row r="159" spans="6:12" ht="12.75">
      <c r="F159" s="133"/>
      <c r="G159" s="134"/>
      <c r="H159" s="134"/>
      <c r="I159" s="134"/>
      <c r="J159" s="134"/>
      <c r="K159" s="134"/>
      <c r="L159" s="134"/>
    </row>
    <row r="160" spans="6:12" ht="12.75">
      <c r="F160" s="133"/>
      <c r="G160" s="134"/>
      <c r="H160" s="134"/>
      <c r="I160" s="134"/>
      <c r="J160" s="134"/>
      <c r="K160" s="134"/>
      <c r="L160" s="134"/>
    </row>
    <row r="161" spans="6:12" ht="12.75">
      <c r="F161" s="133"/>
      <c r="G161" s="134"/>
      <c r="H161" s="134"/>
      <c r="I161" s="134"/>
      <c r="J161" s="134"/>
      <c r="K161" s="134"/>
      <c r="L161" s="134"/>
    </row>
    <row r="162" spans="6:12" ht="12.75">
      <c r="F162" s="133"/>
      <c r="G162" s="134"/>
      <c r="H162" s="134"/>
      <c r="I162" s="134"/>
      <c r="J162" s="134"/>
      <c r="K162" s="134"/>
      <c r="L162" s="134"/>
    </row>
    <row r="163" spans="6:12" ht="12.75">
      <c r="F163" s="133"/>
      <c r="G163" s="134"/>
      <c r="H163" s="134"/>
      <c r="I163" s="134"/>
      <c r="J163" s="134"/>
      <c r="K163" s="134"/>
      <c r="L163" s="134"/>
    </row>
    <row r="164" spans="6:12" ht="12.75">
      <c r="F164" s="133"/>
      <c r="G164" s="134"/>
      <c r="H164" s="134"/>
      <c r="I164" s="134"/>
      <c r="J164" s="134"/>
      <c r="K164" s="134"/>
      <c r="L164" s="134"/>
    </row>
    <row r="165" spans="6:12" ht="12.75">
      <c r="F165" s="133"/>
      <c r="G165" s="134"/>
      <c r="H165" s="134"/>
      <c r="I165" s="134"/>
      <c r="J165" s="134"/>
      <c r="K165" s="134"/>
      <c r="L165" s="134"/>
    </row>
    <row r="166" spans="6:12" ht="12.75">
      <c r="F166" s="133"/>
      <c r="G166" s="134"/>
      <c r="H166" s="134"/>
      <c r="I166" s="134"/>
      <c r="J166" s="134"/>
      <c r="K166" s="134"/>
      <c r="L166" s="134"/>
    </row>
    <row r="167" spans="6:12" ht="12.75">
      <c r="F167" s="133"/>
      <c r="G167" s="134"/>
      <c r="H167" s="134"/>
      <c r="I167" s="134"/>
      <c r="J167" s="134"/>
      <c r="K167" s="134"/>
      <c r="L167" s="134"/>
    </row>
    <row r="168" spans="6:12" ht="12.75">
      <c r="F168" s="133"/>
      <c r="G168" s="134"/>
      <c r="H168" s="134"/>
      <c r="I168" s="134"/>
      <c r="J168" s="134"/>
      <c r="K168" s="134"/>
      <c r="L168" s="134"/>
    </row>
    <row r="169" spans="6:12" ht="12.75">
      <c r="F169" s="133"/>
      <c r="G169" s="134"/>
      <c r="H169" s="134"/>
      <c r="I169" s="134"/>
      <c r="J169" s="134"/>
      <c r="K169" s="134"/>
      <c r="L169" s="134"/>
    </row>
    <row r="170" spans="6:12" ht="12.75">
      <c r="F170" s="133"/>
      <c r="G170" s="134"/>
      <c r="H170" s="134"/>
      <c r="I170" s="134"/>
      <c r="J170" s="134"/>
      <c r="K170" s="134"/>
      <c r="L170" s="134"/>
    </row>
    <row r="171" spans="6:12" ht="12.75">
      <c r="F171" s="133"/>
      <c r="G171" s="134"/>
      <c r="H171" s="134"/>
      <c r="I171" s="134"/>
      <c r="J171" s="134"/>
      <c r="K171" s="134"/>
      <c r="L171" s="134"/>
    </row>
    <row r="172" spans="6:12" ht="12.75">
      <c r="F172" s="133"/>
      <c r="G172" s="134"/>
      <c r="H172" s="134"/>
      <c r="I172" s="134"/>
      <c r="J172" s="134"/>
      <c r="K172" s="134"/>
      <c r="L172" s="134"/>
    </row>
    <row r="173" spans="6:12" ht="12.75">
      <c r="F173" s="133"/>
      <c r="G173" s="134"/>
      <c r="H173" s="134"/>
      <c r="I173" s="134"/>
      <c r="J173" s="134"/>
      <c r="K173" s="134"/>
      <c r="L173" s="134"/>
    </row>
    <row r="174" spans="6:12" ht="12.75">
      <c r="F174" s="133"/>
      <c r="G174" s="134"/>
      <c r="H174" s="134"/>
      <c r="I174" s="134"/>
      <c r="J174" s="134"/>
      <c r="K174" s="134"/>
      <c r="L174" s="134"/>
    </row>
    <row r="175" spans="6:12" ht="12.75">
      <c r="F175" s="133"/>
      <c r="G175" s="134"/>
      <c r="H175" s="134"/>
      <c r="I175" s="134"/>
      <c r="J175" s="134"/>
      <c r="K175" s="134"/>
      <c r="L175" s="134"/>
    </row>
    <row r="176" spans="6:12" ht="12.75">
      <c r="F176" s="133"/>
      <c r="G176" s="134"/>
      <c r="H176" s="134"/>
      <c r="I176" s="134"/>
      <c r="J176" s="134"/>
      <c r="K176" s="134"/>
      <c r="L176" s="134"/>
    </row>
    <row r="177" spans="6:12" ht="12.75">
      <c r="F177" s="133"/>
      <c r="G177" s="134"/>
      <c r="H177" s="134"/>
      <c r="I177" s="134"/>
      <c r="J177" s="134"/>
      <c r="K177" s="134"/>
      <c r="L177" s="134"/>
    </row>
    <row r="178" spans="6:12" ht="12.75">
      <c r="F178" s="133"/>
      <c r="G178" s="134"/>
      <c r="H178" s="134"/>
      <c r="I178" s="134"/>
      <c r="J178" s="134"/>
      <c r="K178" s="134"/>
      <c r="L178" s="134"/>
    </row>
    <row r="179" spans="6:12" ht="12.75">
      <c r="F179" s="133"/>
      <c r="G179" s="134"/>
      <c r="H179" s="134"/>
      <c r="I179" s="134"/>
      <c r="J179" s="134"/>
      <c r="K179" s="134"/>
      <c r="L179" s="134"/>
    </row>
    <row r="180" spans="6:12" ht="12.75">
      <c r="F180" s="133"/>
      <c r="G180" s="134"/>
      <c r="H180" s="134"/>
      <c r="I180" s="134"/>
      <c r="J180" s="134"/>
      <c r="K180" s="134"/>
      <c r="L180" s="134"/>
    </row>
    <row r="181" spans="6:12" ht="12.75">
      <c r="F181" s="133"/>
      <c r="G181" s="134"/>
      <c r="H181" s="134"/>
      <c r="I181" s="134"/>
      <c r="J181" s="134"/>
      <c r="K181" s="134"/>
      <c r="L181" s="134"/>
    </row>
    <row r="182" spans="6:12" ht="12.75">
      <c r="F182" s="133"/>
      <c r="G182" s="134"/>
      <c r="H182" s="134"/>
      <c r="I182" s="134"/>
      <c r="J182" s="134"/>
      <c r="K182" s="134"/>
      <c r="L182" s="134"/>
    </row>
    <row r="183" spans="6:12" ht="12.75">
      <c r="F183" s="133"/>
      <c r="G183" s="134"/>
      <c r="H183" s="134"/>
      <c r="I183" s="134"/>
      <c r="J183" s="134"/>
      <c r="K183" s="134"/>
      <c r="L183" s="134"/>
    </row>
    <row r="184" spans="6:12" ht="12.75">
      <c r="F184" s="133"/>
      <c r="G184" s="134"/>
      <c r="H184" s="134"/>
      <c r="I184" s="134"/>
      <c r="J184" s="134"/>
      <c r="K184" s="134"/>
      <c r="L184" s="134"/>
    </row>
    <row r="185" spans="6:12" ht="12.75">
      <c r="F185" s="133"/>
      <c r="G185" s="134"/>
      <c r="H185" s="134"/>
      <c r="I185" s="134"/>
      <c r="J185" s="134"/>
      <c r="K185" s="134"/>
      <c r="L185" s="134"/>
    </row>
    <row r="186" spans="6:12" ht="12.75">
      <c r="F186" s="133"/>
      <c r="G186" s="134"/>
      <c r="H186" s="134"/>
      <c r="I186" s="134"/>
      <c r="J186" s="134"/>
      <c r="K186" s="134"/>
      <c r="L186" s="134"/>
    </row>
    <row r="187" spans="6:12" ht="12.75">
      <c r="F187" s="133"/>
      <c r="G187" s="134"/>
      <c r="H187" s="134"/>
      <c r="I187" s="134"/>
      <c r="J187" s="134"/>
      <c r="K187" s="134"/>
      <c r="L187" s="134"/>
    </row>
    <row r="188" spans="6:12" ht="12.75">
      <c r="F188" s="133"/>
      <c r="G188" s="134"/>
      <c r="H188" s="134"/>
      <c r="I188" s="134"/>
      <c r="J188" s="134"/>
      <c r="K188" s="134"/>
      <c r="L188" s="134"/>
    </row>
    <row r="189" spans="6:12" ht="12.75">
      <c r="F189" s="133"/>
      <c r="G189" s="134"/>
      <c r="H189" s="134"/>
      <c r="I189" s="134"/>
      <c r="J189" s="134"/>
      <c r="K189" s="134"/>
      <c r="L189" s="134"/>
    </row>
    <row r="190" spans="6:12" ht="12.75">
      <c r="F190" s="133"/>
      <c r="G190" s="134"/>
      <c r="H190" s="134"/>
      <c r="I190" s="134"/>
      <c r="J190" s="134"/>
      <c r="K190" s="134"/>
      <c r="L190" s="134"/>
    </row>
    <row r="191" spans="6:12" ht="12.75">
      <c r="F191" s="133"/>
      <c r="G191" s="134"/>
      <c r="H191" s="134"/>
      <c r="I191" s="134"/>
      <c r="J191" s="134"/>
      <c r="K191" s="134"/>
      <c r="L191" s="134"/>
    </row>
    <row r="192" spans="6:12" ht="12.75">
      <c r="F192" s="133"/>
      <c r="G192" s="134"/>
      <c r="H192" s="134"/>
      <c r="I192" s="134"/>
      <c r="J192" s="134"/>
      <c r="K192" s="134"/>
      <c r="L192" s="134"/>
    </row>
    <row r="193" spans="6:12" ht="12.75">
      <c r="F193" s="133"/>
      <c r="G193" s="134"/>
      <c r="H193" s="134"/>
      <c r="I193" s="134"/>
      <c r="J193" s="134"/>
      <c r="K193" s="134"/>
      <c r="L193" s="134"/>
    </row>
    <row r="194" spans="6:12" ht="12.75">
      <c r="F194" s="133"/>
      <c r="G194" s="134"/>
      <c r="H194" s="134"/>
      <c r="I194" s="134"/>
      <c r="J194" s="134"/>
      <c r="K194" s="134"/>
      <c r="L194" s="134"/>
    </row>
    <row r="195" spans="6:12" ht="12.75">
      <c r="F195" s="133"/>
      <c r="G195" s="134"/>
      <c r="H195" s="134"/>
      <c r="I195" s="134"/>
      <c r="J195" s="134"/>
      <c r="K195" s="134"/>
      <c r="L195" s="134"/>
    </row>
    <row r="196" spans="6:12" ht="12.75">
      <c r="F196" s="133"/>
      <c r="G196" s="134"/>
      <c r="H196" s="134"/>
      <c r="I196" s="134"/>
      <c r="J196" s="134"/>
      <c r="K196" s="134"/>
      <c r="L196" s="134"/>
    </row>
    <row r="197" spans="6:12" ht="12.75">
      <c r="F197" s="133"/>
      <c r="G197" s="134"/>
      <c r="H197" s="134"/>
      <c r="I197" s="134"/>
      <c r="J197" s="134"/>
      <c r="K197" s="134"/>
      <c r="L197" s="134"/>
    </row>
    <row r="198" spans="6:12" ht="12.75">
      <c r="F198" s="133"/>
      <c r="G198" s="134"/>
      <c r="H198" s="134"/>
      <c r="I198" s="134"/>
      <c r="J198" s="134"/>
      <c r="K198" s="134"/>
      <c r="L198" s="134"/>
    </row>
    <row r="199" spans="6:12" ht="12.75">
      <c r="F199" s="133"/>
      <c r="G199" s="134"/>
      <c r="H199" s="134"/>
      <c r="I199" s="134"/>
      <c r="J199" s="134"/>
      <c r="K199" s="134"/>
      <c r="L199" s="134"/>
    </row>
    <row r="200" spans="6:12" ht="12.75">
      <c r="F200" s="133"/>
      <c r="G200" s="134"/>
      <c r="H200" s="134"/>
      <c r="I200" s="134"/>
      <c r="J200" s="134"/>
      <c r="K200" s="134"/>
      <c r="L200" s="134"/>
    </row>
    <row r="201" spans="6:12" ht="12.75">
      <c r="F201" s="133"/>
      <c r="G201" s="134"/>
      <c r="H201" s="134"/>
      <c r="I201" s="134"/>
      <c r="J201" s="134"/>
      <c r="K201" s="134"/>
      <c r="L201" s="134"/>
    </row>
    <row r="202" spans="6:12" ht="12.75">
      <c r="F202" s="133"/>
      <c r="G202" s="134"/>
      <c r="H202" s="134"/>
      <c r="I202" s="134"/>
      <c r="J202" s="134"/>
      <c r="K202" s="134"/>
      <c r="L202" s="134"/>
    </row>
    <row r="203" spans="6:12" ht="12.75">
      <c r="F203" s="133"/>
      <c r="G203" s="134"/>
      <c r="H203" s="134"/>
      <c r="I203" s="134"/>
      <c r="J203" s="134"/>
      <c r="K203" s="134"/>
      <c r="L203" s="134"/>
    </row>
    <row r="204" spans="6:12" ht="12.75">
      <c r="F204" s="133"/>
      <c r="G204" s="134"/>
      <c r="H204" s="134"/>
      <c r="I204" s="134"/>
      <c r="J204" s="134"/>
      <c r="K204" s="134"/>
      <c r="L204" s="134"/>
    </row>
    <row r="205" spans="6:12" ht="12.75">
      <c r="F205" s="133"/>
      <c r="G205" s="134"/>
      <c r="H205" s="134"/>
      <c r="I205" s="134"/>
      <c r="J205" s="134"/>
      <c r="K205" s="134"/>
      <c r="L205" s="134"/>
    </row>
    <row r="206" spans="6:12" ht="12.75">
      <c r="F206" s="133"/>
      <c r="G206" s="134"/>
      <c r="H206" s="134"/>
      <c r="I206" s="134"/>
      <c r="J206" s="134"/>
      <c r="K206" s="134"/>
      <c r="L206" s="134"/>
    </row>
    <row r="207" spans="6:12" ht="12.75">
      <c r="F207" s="133"/>
      <c r="G207" s="134"/>
      <c r="H207" s="134"/>
      <c r="I207" s="134"/>
      <c r="J207" s="134"/>
      <c r="K207" s="134"/>
      <c r="L207" s="134"/>
    </row>
    <row r="208" spans="6:12" ht="12.75">
      <c r="F208" s="133"/>
      <c r="G208" s="134"/>
      <c r="H208" s="134"/>
      <c r="I208" s="134"/>
      <c r="J208" s="134"/>
      <c r="K208" s="134"/>
      <c r="L208" s="134"/>
    </row>
    <row r="209" spans="6:12" ht="12.75">
      <c r="F209" s="133"/>
      <c r="G209" s="134"/>
      <c r="H209" s="134"/>
      <c r="I209" s="134"/>
      <c r="J209" s="134"/>
      <c r="K209" s="134"/>
      <c r="L209" s="134"/>
    </row>
    <row r="210" spans="6:12" ht="12.75">
      <c r="F210" s="133"/>
      <c r="G210" s="134"/>
      <c r="H210" s="134"/>
      <c r="I210" s="134"/>
      <c r="J210" s="134"/>
      <c r="K210" s="134"/>
      <c r="L210" s="134"/>
    </row>
    <row r="211" spans="6:12" ht="12.75">
      <c r="F211" s="133"/>
      <c r="G211" s="134"/>
      <c r="H211" s="134"/>
      <c r="I211" s="134"/>
      <c r="J211" s="134"/>
      <c r="K211" s="134"/>
      <c r="L211" s="134"/>
    </row>
    <row r="212" spans="6:12" ht="12.75">
      <c r="F212" s="133"/>
      <c r="G212" s="134"/>
      <c r="H212" s="134"/>
      <c r="I212" s="134"/>
      <c r="J212" s="134"/>
      <c r="K212" s="134"/>
      <c r="L212" s="134"/>
    </row>
    <row r="213" spans="6:12" ht="12.75">
      <c r="F213" s="133"/>
      <c r="G213" s="134"/>
      <c r="H213" s="134"/>
      <c r="I213" s="134"/>
      <c r="J213" s="134"/>
      <c r="K213" s="134"/>
      <c r="L213" s="134"/>
    </row>
    <row r="214" spans="6:12" ht="12.75">
      <c r="F214" s="133"/>
      <c r="G214" s="134"/>
      <c r="H214" s="134"/>
      <c r="I214" s="134"/>
      <c r="J214" s="134"/>
      <c r="K214" s="134"/>
      <c r="L214" s="134"/>
    </row>
    <row r="215" spans="6:12" ht="12.75">
      <c r="F215" s="133"/>
      <c r="G215" s="134"/>
      <c r="H215" s="134"/>
      <c r="I215" s="134"/>
      <c r="J215" s="134"/>
      <c r="K215" s="134"/>
      <c r="L215" s="134"/>
    </row>
    <row r="216" spans="6:12" ht="12.75">
      <c r="F216" s="133"/>
      <c r="G216" s="134"/>
      <c r="H216" s="134"/>
      <c r="I216" s="134"/>
      <c r="J216" s="134"/>
      <c r="K216" s="134"/>
      <c r="L216" s="134"/>
    </row>
    <row r="217" spans="6:12" ht="12.75">
      <c r="F217" s="133"/>
      <c r="G217" s="134"/>
      <c r="H217" s="134"/>
      <c r="I217" s="134"/>
      <c r="J217" s="134"/>
      <c r="K217" s="134"/>
      <c r="L217" s="134"/>
    </row>
    <row r="218" spans="6:12" ht="12.75">
      <c r="F218" s="133"/>
      <c r="G218" s="134"/>
      <c r="H218" s="134"/>
      <c r="I218" s="134"/>
      <c r="J218" s="134"/>
      <c r="K218" s="134"/>
      <c r="L218" s="134"/>
    </row>
    <row r="219" spans="6:12" ht="12.75">
      <c r="F219" s="133"/>
      <c r="G219" s="134"/>
      <c r="H219" s="134"/>
      <c r="I219" s="134"/>
      <c r="J219" s="134"/>
      <c r="K219" s="134"/>
      <c r="L219" s="134"/>
    </row>
    <row r="220" spans="6:12" ht="12.75">
      <c r="F220" s="133"/>
      <c r="G220" s="134"/>
      <c r="H220" s="134"/>
      <c r="I220" s="134"/>
      <c r="J220" s="134"/>
      <c r="K220" s="134"/>
      <c r="L220" s="134"/>
    </row>
    <row r="221" spans="6:12" ht="12.75">
      <c r="F221" s="133"/>
      <c r="G221" s="134"/>
      <c r="H221" s="134"/>
      <c r="I221" s="134"/>
      <c r="J221" s="134"/>
      <c r="K221" s="134"/>
      <c r="L221" s="134"/>
    </row>
    <row r="222" spans="6:12" ht="12.75">
      <c r="F222" s="133"/>
      <c r="G222" s="134"/>
      <c r="H222" s="134"/>
      <c r="I222" s="134"/>
      <c r="J222" s="134"/>
      <c r="K222" s="134"/>
      <c r="L222" s="134"/>
    </row>
    <row r="223" spans="6:12" ht="12.75">
      <c r="F223" s="133"/>
      <c r="G223" s="134"/>
      <c r="H223" s="134"/>
      <c r="I223" s="134"/>
      <c r="J223" s="134"/>
      <c r="K223" s="134"/>
      <c r="L223" s="134"/>
    </row>
    <row r="224" spans="6:12" ht="12.75">
      <c r="F224" s="133"/>
      <c r="G224" s="134"/>
      <c r="H224" s="134"/>
      <c r="I224" s="134"/>
      <c r="J224" s="134"/>
      <c r="K224" s="134"/>
      <c r="L224" s="134"/>
    </row>
    <row r="225" spans="6:12" ht="12.75">
      <c r="F225" s="133"/>
      <c r="G225" s="134"/>
      <c r="H225" s="134"/>
      <c r="I225" s="134"/>
      <c r="J225" s="134"/>
      <c r="K225" s="134"/>
      <c r="L225" s="134"/>
    </row>
    <row r="226" spans="6:12" ht="12.75">
      <c r="F226" s="133"/>
      <c r="G226" s="134"/>
      <c r="H226" s="134"/>
      <c r="I226" s="134"/>
      <c r="J226" s="134"/>
      <c r="K226" s="134"/>
      <c r="L226" s="134"/>
    </row>
    <row r="227" spans="6:12" ht="12.75">
      <c r="F227" s="133"/>
      <c r="G227" s="134"/>
      <c r="H227" s="134"/>
      <c r="I227" s="134"/>
      <c r="J227" s="134"/>
      <c r="K227" s="134"/>
      <c r="L227" s="134"/>
    </row>
    <row r="228" spans="6:12" ht="12.75">
      <c r="F228" s="133"/>
      <c r="G228" s="134"/>
      <c r="H228" s="134"/>
      <c r="I228" s="134"/>
      <c r="J228" s="134"/>
      <c r="K228" s="134"/>
      <c r="L228" s="134"/>
    </row>
    <row r="229" spans="6:12" ht="12.75">
      <c r="F229" s="133"/>
      <c r="G229" s="134"/>
      <c r="H229" s="134"/>
      <c r="I229" s="134"/>
      <c r="J229" s="134"/>
      <c r="K229" s="134"/>
      <c r="L229" s="134"/>
    </row>
    <row r="230" spans="6:12" ht="12.75">
      <c r="F230" s="133"/>
      <c r="G230" s="134"/>
      <c r="H230" s="134"/>
      <c r="I230" s="134"/>
      <c r="J230" s="134"/>
      <c r="K230" s="134"/>
      <c r="L230" s="134"/>
    </row>
    <row r="231" spans="6:12" ht="12.75">
      <c r="F231" s="133"/>
      <c r="G231" s="134"/>
      <c r="H231" s="134"/>
      <c r="I231" s="134"/>
      <c r="J231" s="134"/>
      <c r="K231" s="134"/>
      <c r="L231" s="134"/>
    </row>
    <row r="232" spans="6:12" ht="12.75">
      <c r="F232" s="133"/>
      <c r="G232" s="134"/>
      <c r="H232" s="134"/>
      <c r="I232" s="134"/>
      <c r="J232" s="134"/>
      <c r="K232" s="134"/>
      <c r="L232" s="134"/>
    </row>
    <row r="233" spans="6:12" ht="12.75">
      <c r="F233" s="133"/>
      <c r="G233" s="134"/>
      <c r="H233" s="134"/>
      <c r="I233" s="134"/>
      <c r="J233" s="134"/>
      <c r="K233" s="134"/>
      <c r="L233" s="134"/>
    </row>
    <row r="234" spans="6:12" ht="12.75">
      <c r="F234" s="133"/>
      <c r="G234" s="134"/>
      <c r="H234" s="134"/>
      <c r="I234" s="134"/>
      <c r="J234" s="134"/>
      <c r="K234" s="134"/>
      <c r="L234" s="134"/>
    </row>
    <row r="235" spans="6:12" ht="12.75">
      <c r="F235" s="133"/>
      <c r="G235" s="134"/>
      <c r="H235" s="134"/>
      <c r="I235" s="134"/>
      <c r="J235" s="134"/>
      <c r="K235" s="134"/>
      <c r="L235" s="134"/>
    </row>
    <row r="236" spans="6:12" ht="12.75">
      <c r="F236" s="133"/>
      <c r="G236" s="134"/>
      <c r="H236" s="134"/>
      <c r="I236" s="134"/>
      <c r="J236" s="134"/>
      <c r="K236" s="134"/>
      <c r="L236" s="134"/>
    </row>
    <row r="237" spans="6:12" ht="12.75">
      <c r="F237" s="133"/>
      <c r="G237" s="134"/>
      <c r="H237" s="134"/>
      <c r="I237" s="134"/>
      <c r="J237" s="134"/>
      <c r="K237" s="134"/>
      <c r="L237" s="134"/>
    </row>
    <row r="238" spans="6:12" ht="12.75">
      <c r="F238" s="133"/>
      <c r="G238" s="134"/>
      <c r="H238" s="134"/>
      <c r="I238" s="134"/>
      <c r="J238" s="134"/>
      <c r="K238" s="134"/>
      <c r="L238" s="134"/>
    </row>
    <row r="239" spans="6:12" ht="12.75">
      <c r="F239" s="133"/>
      <c r="G239" s="134"/>
      <c r="H239" s="134"/>
      <c r="I239" s="134"/>
      <c r="J239" s="134"/>
      <c r="K239" s="134"/>
      <c r="L239" s="134"/>
    </row>
    <row r="240" spans="6:12" ht="12.75">
      <c r="F240" s="133"/>
      <c r="G240" s="134"/>
      <c r="H240" s="134"/>
      <c r="I240" s="134"/>
      <c r="J240" s="134"/>
      <c r="K240" s="134"/>
      <c r="L240" s="134"/>
    </row>
    <row r="241" spans="6:12" ht="12.75">
      <c r="F241" s="133"/>
      <c r="G241" s="134"/>
      <c r="H241" s="134"/>
      <c r="I241" s="134"/>
      <c r="J241" s="134"/>
      <c r="K241" s="134"/>
      <c r="L241" s="134"/>
    </row>
    <row r="242" spans="6:12" ht="12.75">
      <c r="F242" s="133"/>
      <c r="G242" s="134"/>
      <c r="H242" s="134"/>
      <c r="I242" s="134"/>
      <c r="J242" s="134"/>
      <c r="K242" s="134"/>
      <c r="L242" s="134"/>
    </row>
    <row r="243" spans="6:12" ht="12.75">
      <c r="F243" s="133"/>
      <c r="G243" s="134"/>
      <c r="H243" s="134"/>
      <c r="I243" s="134"/>
      <c r="J243" s="134"/>
      <c r="K243" s="134"/>
      <c r="L243" s="134"/>
    </row>
    <row r="244" spans="6:12" ht="12.75">
      <c r="F244" s="133"/>
      <c r="G244" s="134"/>
      <c r="H244" s="134"/>
      <c r="I244" s="134"/>
      <c r="J244" s="134"/>
      <c r="K244" s="134"/>
      <c r="L244" s="134"/>
    </row>
    <row r="245" spans="6:12" ht="12.75">
      <c r="F245" s="133"/>
      <c r="G245" s="134"/>
      <c r="H245" s="134"/>
      <c r="I245" s="134"/>
      <c r="J245" s="134"/>
      <c r="K245" s="134"/>
      <c r="L245" s="134"/>
    </row>
    <row r="246" spans="6:12" ht="12.75">
      <c r="F246" s="133"/>
      <c r="G246" s="134"/>
      <c r="H246" s="134"/>
      <c r="I246" s="134"/>
      <c r="J246" s="134"/>
      <c r="K246" s="134"/>
      <c r="L246" s="134"/>
    </row>
    <row r="247" spans="6:12" ht="12.75">
      <c r="F247" s="133"/>
      <c r="G247" s="134"/>
      <c r="H247" s="134"/>
      <c r="I247" s="134"/>
      <c r="J247" s="134"/>
      <c r="K247" s="134"/>
      <c r="L247" s="134"/>
    </row>
    <row r="248" spans="6:12" ht="12.75">
      <c r="F248" s="133"/>
      <c r="G248" s="134"/>
      <c r="H248" s="134"/>
      <c r="I248" s="134"/>
      <c r="J248" s="134"/>
      <c r="K248" s="134"/>
      <c r="L248" s="134"/>
    </row>
    <row r="249" spans="6:12" ht="12.75">
      <c r="F249" s="133"/>
      <c r="G249" s="134"/>
      <c r="H249" s="134"/>
      <c r="I249" s="134"/>
      <c r="J249" s="134"/>
      <c r="K249" s="134"/>
      <c r="L249" s="134"/>
    </row>
    <row r="250" spans="6:12" ht="12.75">
      <c r="F250" s="133"/>
      <c r="G250" s="134"/>
      <c r="H250" s="134"/>
      <c r="I250" s="134"/>
      <c r="J250" s="134"/>
      <c r="K250" s="134"/>
      <c r="L250" s="134"/>
    </row>
    <row r="251" spans="6:12" ht="12.75">
      <c r="F251" s="133"/>
      <c r="G251" s="134"/>
      <c r="H251" s="134"/>
      <c r="I251" s="134"/>
      <c r="J251" s="134"/>
      <c r="K251" s="134"/>
      <c r="L251" s="134"/>
    </row>
    <row r="252" spans="6:12" ht="12.75">
      <c r="F252" s="133"/>
      <c r="G252" s="134"/>
      <c r="H252" s="134"/>
      <c r="I252" s="134"/>
      <c r="J252" s="134"/>
      <c r="K252" s="134"/>
      <c r="L252" s="134"/>
    </row>
    <row r="253" spans="6:12" ht="12.75">
      <c r="F253" s="133"/>
      <c r="G253" s="134"/>
      <c r="H253" s="134"/>
      <c r="I253" s="134"/>
      <c r="J253" s="134"/>
      <c r="K253" s="134"/>
      <c r="L253" s="134"/>
    </row>
    <row r="254" spans="6:12" ht="12.75">
      <c r="F254" s="133"/>
      <c r="G254" s="134"/>
      <c r="H254" s="134"/>
      <c r="I254" s="134"/>
      <c r="J254" s="134"/>
      <c r="K254" s="134"/>
      <c r="L254" s="134"/>
    </row>
    <row r="255" spans="6:12" ht="12.75">
      <c r="F255" s="133"/>
      <c r="G255" s="134"/>
      <c r="H255" s="134"/>
      <c r="I255" s="134"/>
      <c r="J255" s="134"/>
      <c r="K255" s="134"/>
      <c r="L255" s="134"/>
    </row>
    <row r="256" spans="6:12" ht="12.75">
      <c r="F256" s="133"/>
      <c r="G256" s="134"/>
      <c r="H256" s="134"/>
      <c r="I256" s="134"/>
      <c r="J256" s="134"/>
      <c r="K256" s="134"/>
      <c r="L256" s="134"/>
    </row>
    <row r="257" spans="6:12" ht="12.75">
      <c r="F257" s="133"/>
      <c r="G257" s="134"/>
      <c r="H257" s="134"/>
      <c r="I257" s="134"/>
      <c r="J257" s="134"/>
      <c r="K257" s="134"/>
      <c r="L257" s="134"/>
    </row>
    <row r="258" spans="6:12" ht="12.75">
      <c r="F258" s="133"/>
      <c r="G258" s="134"/>
      <c r="H258" s="134"/>
      <c r="I258" s="134"/>
      <c r="J258" s="134"/>
      <c r="K258" s="134"/>
      <c r="L258" s="134"/>
    </row>
    <row r="259" spans="6:12" ht="12.75">
      <c r="F259" s="133"/>
      <c r="G259" s="134"/>
      <c r="H259" s="134"/>
      <c r="I259" s="134"/>
      <c r="J259" s="134"/>
      <c r="K259" s="134"/>
      <c r="L259" s="134"/>
    </row>
    <row r="260" spans="6:12" ht="12.75">
      <c r="F260" s="133"/>
      <c r="G260" s="134"/>
      <c r="H260" s="134"/>
      <c r="I260" s="134"/>
      <c r="J260" s="134"/>
      <c r="K260" s="134"/>
      <c r="L260" s="134"/>
    </row>
    <row r="261" spans="6:12" ht="12.75">
      <c r="F261" s="133"/>
      <c r="G261" s="134"/>
      <c r="H261" s="134"/>
      <c r="I261" s="134"/>
      <c r="J261" s="134"/>
      <c r="K261" s="134"/>
      <c r="L261" s="134"/>
    </row>
    <row r="262" spans="6:12" ht="12.75">
      <c r="F262" s="133"/>
      <c r="G262" s="134"/>
      <c r="H262" s="134"/>
      <c r="I262" s="134"/>
      <c r="J262" s="134"/>
      <c r="K262" s="134"/>
      <c r="L262" s="134"/>
    </row>
    <row r="263" spans="6:12" ht="12.75">
      <c r="F263" s="133"/>
      <c r="G263" s="134"/>
      <c r="H263" s="134"/>
      <c r="I263" s="134"/>
      <c r="J263" s="134"/>
      <c r="K263" s="134"/>
      <c r="L263" s="134"/>
    </row>
    <row r="264" spans="6:12" ht="12.75">
      <c r="F264" s="133"/>
      <c r="G264" s="134"/>
      <c r="H264" s="134"/>
      <c r="I264" s="134"/>
      <c r="J264" s="134"/>
      <c r="K264" s="134"/>
      <c r="L264" s="134"/>
    </row>
    <row r="265" spans="6:12" ht="12.75">
      <c r="F265" s="133"/>
      <c r="G265" s="134"/>
      <c r="H265" s="134"/>
      <c r="I265" s="134"/>
      <c r="J265" s="134"/>
      <c r="K265" s="134"/>
      <c r="L265" s="134"/>
    </row>
    <row r="266" ht="12.75">
      <c r="F266" s="141"/>
    </row>
    <row r="267" ht="12.75">
      <c r="F267" s="141"/>
    </row>
    <row r="268" ht="12.75">
      <c r="F268" s="141"/>
    </row>
    <row r="269" ht="12.75">
      <c r="F269" s="141"/>
    </row>
    <row r="270" ht="12.75">
      <c r="F270" s="141"/>
    </row>
    <row r="271" ht="12.75">
      <c r="F271" s="141"/>
    </row>
    <row r="272" ht="12.75">
      <c r="F272" s="141"/>
    </row>
    <row r="273" ht="12.75">
      <c r="F273" s="141"/>
    </row>
    <row r="274" ht="12.75">
      <c r="F274" s="141"/>
    </row>
    <row r="275" ht="12.75">
      <c r="F275" s="141"/>
    </row>
    <row r="276" ht="12.75">
      <c r="F276" s="141"/>
    </row>
    <row r="277" ht="12.75">
      <c r="F277" s="141"/>
    </row>
    <row r="278" ht="12.75">
      <c r="F278" s="141"/>
    </row>
    <row r="279" ht="12.75">
      <c r="F279" s="141"/>
    </row>
    <row r="280" ht="12.75">
      <c r="F280" s="141"/>
    </row>
    <row r="281" ht="12.75">
      <c r="F281" s="141"/>
    </row>
    <row r="282" ht="12.75">
      <c r="F282" s="141"/>
    </row>
    <row r="283" ht="12.75">
      <c r="F283" s="141"/>
    </row>
    <row r="284" ht="12.75">
      <c r="F284" s="141"/>
    </row>
    <row r="285" ht="12.75">
      <c r="F285" s="141"/>
    </row>
    <row r="286" ht="12.75">
      <c r="F286" s="141"/>
    </row>
    <row r="287" ht="12.75">
      <c r="F287" s="141"/>
    </row>
    <row r="288" ht="12.75">
      <c r="F288" s="141"/>
    </row>
    <row r="289" ht="12.75">
      <c r="F289" s="141"/>
    </row>
    <row r="290" ht="12.75">
      <c r="F290" s="141"/>
    </row>
    <row r="291" ht="12.75">
      <c r="F291" s="141"/>
    </row>
    <row r="292" ht="12.75">
      <c r="F292" s="141"/>
    </row>
    <row r="293" ht="12.75">
      <c r="F293" s="141"/>
    </row>
    <row r="294" ht="12.75">
      <c r="F294" s="141"/>
    </row>
    <row r="295" ht="12.75">
      <c r="F295" s="141"/>
    </row>
    <row r="296" ht="12.75">
      <c r="F296" s="141"/>
    </row>
    <row r="297" ht="12.75">
      <c r="F297" s="141"/>
    </row>
    <row r="298" ht="12.75">
      <c r="F298" s="141"/>
    </row>
    <row r="299" ht="12.75">
      <c r="F299" s="141"/>
    </row>
    <row r="300" ht="12.75">
      <c r="F300" s="141"/>
    </row>
    <row r="301" ht="12.75">
      <c r="F301" s="141"/>
    </row>
    <row r="302" ht="12.75">
      <c r="F302" s="141"/>
    </row>
    <row r="303" ht="12.75">
      <c r="F303" s="141"/>
    </row>
    <row r="304" ht="12.75">
      <c r="F304" s="141"/>
    </row>
    <row r="305" ht="12.75">
      <c r="F305" s="141"/>
    </row>
    <row r="306" ht="12.75">
      <c r="F306" s="141"/>
    </row>
    <row r="307" ht="12.75">
      <c r="F307" s="141"/>
    </row>
    <row r="308" ht="12.75">
      <c r="F308" s="141"/>
    </row>
    <row r="309" ht="12.75">
      <c r="F309" s="141"/>
    </row>
    <row r="310" ht="12.75">
      <c r="F310" s="141"/>
    </row>
    <row r="311" ht="12.75">
      <c r="F311" s="141"/>
    </row>
    <row r="312" ht="12.75">
      <c r="F312" s="141"/>
    </row>
    <row r="313" ht="12.75">
      <c r="F313" s="141"/>
    </row>
    <row r="314" ht="12.75">
      <c r="F314" s="141"/>
    </row>
    <row r="315" ht="12.75">
      <c r="F315" s="141"/>
    </row>
    <row r="316" ht="12.75">
      <c r="F316" s="141"/>
    </row>
    <row r="317" ht="12.75">
      <c r="F317" s="141"/>
    </row>
    <row r="318" ht="12.75">
      <c r="F318" s="141"/>
    </row>
    <row r="319" ht="12.75">
      <c r="F319" s="141"/>
    </row>
    <row r="320" ht="12.75">
      <c r="F320" s="141"/>
    </row>
    <row r="321" ht="12.75">
      <c r="F321" s="141"/>
    </row>
    <row r="322" ht="12.75">
      <c r="F322" s="141"/>
    </row>
    <row r="323" ht="12.75">
      <c r="F323" s="141"/>
    </row>
    <row r="324" ht="12.75">
      <c r="F324" s="141"/>
    </row>
    <row r="325" ht="12.75">
      <c r="F325" s="141"/>
    </row>
    <row r="326" ht="12.75">
      <c r="F326" s="141"/>
    </row>
    <row r="327" ht="12.75">
      <c r="F327" s="141"/>
    </row>
    <row r="328" ht="12.75">
      <c r="F328" s="141"/>
    </row>
    <row r="329" ht="12.75">
      <c r="F329" s="141"/>
    </row>
    <row r="330" ht="12.75">
      <c r="F330" s="141"/>
    </row>
    <row r="331" ht="12.75">
      <c r="F331" s="141"/>
    </row>
    <row r="332" ht="12.75">
      <c r="F332" s="141"/>
    </row>
    <row r="333" ht="12.75">
      <c r="F333" s="141"/>
    </row>
    <row r="334" ht="12.75">
      <c r="F334" s="141"/>
    </row>
    <row r="335" ht="12.75">
      <c r="F335" s="141"/>
    </row>
    <row r="336" ht="12.75">
      <c r="F336" s="141"/>
    </row>
    <row r="337" ht="12.75">
      <c r="F337" s="141"/>
    </row>
    <row r="338" ht="12.75">
      <c r="F338" s="141"/>
    </row>
    <row r="339" ht="12.75">
      <c r="F339" s="141"/>
    </row>
    <row r="340" ht="12.75">
      <c r="F340" s="141"/>
    </row>
    <row r="341" ht="12.75">
      <c r="F341" s="141"/>
    </row>
    <row r="342" ht="12.75">
      <c r="F342" s="141"/>
    </row>
    <row r="343" ht="12.75">
      <c r="F343" s="141"/>
    </row>
    <row r="344" ht="12.75">
      <c r="F344" s="141"/>
    </row>
    <row r="345" ht="12.75">
      <c r="F345" s="141"/>
    </row>
    <row r="346" ht="12.75">
      <c r="F346" s="141"/>
    </row>
    <row r="347" ht="12.75">
      <c r="F347" s="141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77" r:id="rId1"/>
  <headerFooter alignWithMargins="0">
    <oddFooter>&amp;CStrana &amp;P&amp;RHPO 3-7-750 r.3</oddFooter>
  </headerFooter>
  <rowBreaks count="1" manualBreakCount="1">
    <brk id="37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showGridLines="0" view="pageBreakPreview" zoomScaleSheetLayoutView="100" zoomScalePageLayoutView="0" workbookViewId="0" topLeftCell="A1">
      <selection activeCell="E37" sqref="E37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604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178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605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609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H13+H43+H47+H58+H71+H77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SUM(H14:H42)</f>
        <v>0</v>
      </c>
    </row>
    <row r="14" spans="1:9" s="6" customFormat="1" ht="24" customHeight="1">
      <c r="A14" s="17">
        <v>1</v>
      </c>
      <c r="B14" s="267">
        <v>3</v>
      </c>
      <c r="C14" s="18" t="s">
        <v>179</v>
      </c>
      <c r="D14" s="18" t="s">
        <v>180</v>
      </c>
      <c r="E14" s="18" t="s">
        <v>20</v>
      </c>
      <c r="F14" s="19">
        <v>22.5</v>
      </c>
      <c r="G14" s="20"/>
      <c r="H14" s="20">
        <f>F14*G14</f>
        <v>0</v>
      </c>
      <c r="I14" s="29">
        <v>21</v>
      </c>
    </row>
    <row r="15" spans="1:10" s="6" customFormat="1" ht="24" customHeight="1">
      <c r="A15" s="273">
        <v>2</v>
      </c>
      <c r="B15" s="274">
        <v>3</v>
      </c>
      <c r="C15" s="271" t="s">
        <v>18</v>
      </c>
      <c r="D15" s="271" t="s">
        <v>147</v>
      </c>
      <c r="E15" s="271" t="s">
        <v>20</v>
      </c>
      <c r="F15" s="275">
        <v>18.1</v>
      </c>
      <c r="G15" s="272"/>
      <c r="H15" s="272">
        <f aca="true" t="shared" si="0" ref="H15:H31">F15*G15</f>
        <v>0</v>
      </c>
      <c r="I15" s="287">
        <v>21</v>
      </c>
      <c r="J15" s="309"/>
    </row>
    <row r="16" spans="1:10" s="6" customFormat="1" ht="24" customHeight="1">
      <c r="A16" s="273">
        <v>3</v>
      </c>
      <c r="B16" s="274">
        <v>3</v>
      </c>
      <c r="C16" s="271" t="s">
        <v>21</v>
      </c>
      <c r="D16" s="271" t="s">
        <v>22</v>
      </c>
      <c r="E16" s="271" t="s">
        <v>20</v>
      </c>
      <c r="F16" s="275">
        <v>18.1</v>
      </c>
      <c r="G16" s="272"/>
      <c r="H16" s="272">
        <f t="shared" si="0"/>
        <v>0</v>
      </c>
      <c r="I16" s="287">
        <v>21</v>
      </c>
      <c r="J16" s="309"/>
    </row>
    <row r="17" spans="1:10" s="6" customFormat="1" ht="13.5" customHeight="1">
      <c r="A17" s="273">
        <v>4</v>
      </c>
      <c r="B17" s="274">
        <v>3</v>
      </c>
      <c r="C17" s="271" t="s">
        <v>23</v>
      </c>
      <c r="D17" s="271" t="s">
        <v>181</v>
      </c>
      <c r="E17" s="271" t="s">
        <v>20</v>
      </c>
      <c r="F17" s="275">
        <v>18.1</v>
      </c>
      <c r="G17" s="272"/>
      <c r="H17" s="272">
        <f t="shared" si="0"/>
        <v>0</v>
      </c>
      <c r="I17" s="287">
        <v>21</v>
      </c>
      <c r="J17" s="309"/>
    </row>
    <row r="18" spans="1:10" s="6" customFormat="1" ht="24" customHeight="1">
      <c r="A18" s="273">
        <v>5</v>
      </c>
      <c r="B18" s="274">
        <v>3</v>
      </c>
      <c r="C18" s="271" t="s">
        <v>25</v>
      </c>
      <c r="D18" s="271" t="s">
        <v>26</v>
      </c>
      <c r="E18" s="271" t="s">
        <v>20</v>
      </c>
      <c r="F18" s="275">
        <v>18.1</v>
      </c>
      <c r="G18" s="272"/>
      <c r="H18" s="272">
        <f t="shared" si="0"/>
        <v>0</v>
      </c>
      <c r="I18" s="287">
        <v>21</v>
      </c>
      <c r="J18" s="309"/>
    </row>
    <row r="19" spans="1:10" s="6" customFormat="1" ht="13.5" customHeight="1">
      <c r="A19" s="273">
        <v>6</v>
      </c>
      <c r="B19" s="274">
        <v>3</v>
      </c>
      <c r="C19" s="271" t="s">
        <v>182</v>
      </c>
      <c r="D19" s="271" t="s">
        <v>183</v>
      </c>
      <c r="E19" s="271" t="s">
        <v>35</v>
      </c>
      <c r="F19" s="275">
        <v>30</v>
      </c>
      <c r="G19" s="272"/>
      <c r="H19" s="272">
        <f t="shared" si="0"/>
        <v>0</v>
      </c>
      <c r="I19" s="287">
        <v>21</v>
      </c>
      <c r="J19" s="309"/>
    </row>
    <row r="20" spans="1:10" s="6" customFormat="1" ht="13.5" customHeight="1">
      <c r="A20" s="273">
        <v>7</v>
      </c>
      <c r="B20" s="274">
        <v>3</v>
      </c>
      <c r="C20" s="271" t="s">
        <v>148</v>
      </c>
      <c r="D20" s="271" t="s">
        <v>184</v>
      </c>
      <c r="E20" s="271" t="s">
        <v>40</v>
      </c>
      <c r="F20" s="275">
        <v>3.996</v>
      </c>
      <c r="G20" s="272"/>
      <c r="H20" s="272">
        <f t="shared" si="0"/>
        <v>0</v>
      </c>
      <c r="I20" s="287">
        <v>21</v>
      </c>
      <c r="J20" s="309"/>
    </row>
    <row r="21" spans="1:10" s="6" customFormat="1" ht="24" customHeight="1">
      <c r="A21" s="273">
        <v>8</v>
      </c>
      <c r="B21" s="274">
        <v>3</v>
      </c>
      <c r="C21" s="271" t="s">
        <v>45</v>
      </c>
      <c r="D21" s="271" t="s">
        <v>46</v>
      </c>
      <c r="E21" s="271" t="s">
        <v>40</v>
      </c>
      <c r="F21" s="275">
        <v>62.55</v>
      </c>
      <c r="G21" s="272"/>
      <c r="H21" s="272">
        <f t="shared" si="0"/>
        <v>0</v>
      </c>
      <c r="I21" s="287">
        <v>21</v>
      </c>
      <c r="J21" s="309"/>
    </row>
    <row r="22" spans="1:10" s="6" customFormat="1" ht="13.5" customHeight="1">
      <c r="A22" s="273">
        <v>9</v>
      </c>
      <c r="B22" s="274">
        <v>3</v>
      </c>
      <c r="C22" s="271" t="s">
        <v>47</v>
      </c>
      <c r="D22" s="271" t="s">
        <v>185</v>
      </c>
      <c r="E22" s="271" t="s">
        <v>40</v>
      </c>
      <c r="F22" s="275">
        <v>31.275</v>
      </c>
      <c r="G22" s="272"/>
      <c r="H22" s="272">
        <f t="shared" si="0"/>
        <v>0</v>
      </c>
      <c r="I22" s="287">
        <v>21</v>
      </c>
      <c r="J22" s="309"/>
    </row>
    <row r="23" spans="1:10" s="6" customFormat="1" ht="24" customHeight="1">
      <c r="A23" s="273">
        <v>10</v>
      </c>
      <c r="B23" s="274">
        <v>3</v>
      </c>
      <c r="C23" s="271" t="s">
        <v>150</v>
      </c>
      <c r="D23" s="271" t="s">
        <v>151</v>
      </c>
      <c r="E23" s="271" t="s">
        <v>40</v>
      </c>
      <c r="F23" s="275">
        <v>210</v>
      </c>
      <c r="G23" s="272"/>
      <c r="H23" s="272">
        <f t="shared" si="0"/>
        <v>0</v>
      </c>
      <c r="I23" s="276">
        <v>21</v>
      </c>
      <c r="J23" s="309"/>
    </row>
    <row r="24" spans="1:10" s="6" customFormat="1" ht="13.5" customHeight="1">
      <c r="A24" s="273">
        <v>11</v>
      </c>
      <c r="B24" s="274">
        <v>3</v>
      </c>
      <c r="C24" s="271" t="s">
        <v>186</v>
      </c>
      <c r="D24" s="271" t="s">
        <v>187</v>
      </c>
      <c r="E24" s="271" t="s">
        <v>20</v>
      </c>
      <c r="F24" s="275">
        <v>125.1</v>
      </c>
      <c r="G24" s="272"/>
      <c r="H24" s="272">
        <f t="shared" si="0"/>
        <v>0</v>
      </c>
      <c r="I24" s="287">
        <v>21</v>
      </c>
      <c r="J24" s="309"/>
    </row>
    <row r="25" spans="1:10" s="6" customFormat="1" ht="13.5" customHeight="1">
      <c r="A25" s="273">
        <v>12</v>
      </c>
      <c r="B25" s="274">
        <v>3</v>
      </c>
      <c r="C25" s="271" t="s">
        <v>188</v>
      </c>
      <c r="D25" s="271" t="s">
        <v>189</v>
      </c>
      <c r="E25" s="271" t="s">
        <v>20</v>
      </c>
      <c r="F25" s="275">
        <v>125.1</v>
      </c>
      <c r="G25" s="272"/>
      <c r="H25" s="272">
        <f t="shared" si="0"/>
        <v>0</v>
      </c>
      <c r="I25" s="287">
        <v>21</v>
      </c>
      <c r="J25" s="309"/>
    </row>
    <row r="26" spans="1:10" s="6" customFormat="1" ht="13.5" customHeight="1">
      <c r="A26" s="273">
        <v>13</v>
      </c>
      <c r="B26" s="274">
        <v>3</v>
      </c>
      <c r="C26" s="271" t="s">
        <v>53</v>
      </c>
      <c r="D26" s="271" t="s">
        <v>190</v>
      </c>
      <c r="E26" s="271" t="s">
        <v>40</v>
      </c>
      <c r="F26" s="275">
        <v>62.55</v>
      </c>
      <c r="G26" s="272"/>
      <c r="H26" s="272">
        <f t="shared" si="0"/>
        <v>0</v>
      </c>
      <c r="I26" s="287">
        <v>21</v>
      </c>
      <c r="J26" s="309"/>
    </row>
    <row r="27" spans="1:10" s="6" customFormat="1" ht="13.5" customHeight="1">
      <c r="A27" s="273">
        <v>14</v>
      </c>
      <c r="B27" s="274">
        <v>3</v>
      </c>
      <c r="C27" s="271" t="s">
        <v>191</v>
      </c>
      <c r="D27" s="271" t="s">
        <v>192</v>
      </c>
      <c r="E27" s="271" t="s">
        <v>40</v>
      </c>
      <c r="F27" s="275">
        <v>49.952</v>
      </c>
      <c r="G27" s="272"/>
      <c r="H27" s="272">
        <f t="shared" si="0"/>
        <v>0</v>
      </c>
      <c r="I27" s="287">
        <v>21</v>
      </c>
      <c r="J27" s="309"/>
    </row>
    <row r="28" spans="1:10" s="6" customFormat="1" ht="24" customHeight="1">
      <c r="A28" s="273">
        <v>15</v>
      </c>
      <c r="B28" s="274">
        <v>3</v>
      </c>
      <c r="C28" s="271" t="s">
        <v>55</v>
      </c>
      <c r="D28" s="271" t="s">
        <v>56</v>
      </c>
      <c r="E28" s="271" t="s">
        <v>40</v>
      </c>
      <c r="F28" s="275">
        <v>37.574</v>
      </c>
      <c r="G28" s="272"/>
      <c r="H28" s="272">
        <f t="shared" si="0"/>
        <v>0</v>
      </c>
      <c r="I28" s="287">
        <v>21</v>
      </c>
      <c r="J28" s="309"/>
    </row>
    <row r="29" spans="1:10" s="6" customFormat="1" ht="13.5" customHeight="1">
      <c r="A29" s="273">
        <v>16</v>
      </c>
      <c r="B29" s="274">
        <v>3</v>
      </c>
      <c r="C29" s="271" t="s">
        <v>193</v>
      </c>
      <c r="D29" s="271" t="s">
        <v>194</v>
      </c>
      <c r="E29" s="271" t="s">
        <v>40</v>
      </c>
      <c r="F29" s="275">
        <v>24.976</v>
      </c>
      <c r="G29" s="272"/>
      <c r="H29" s="272">
        <f t="shared" si="0"/>
        <v>0</v>
      </c>
      <c r="I29" s="287">
        <v>21</v>
      </c>
      <c r="J29" s="309"/>
    </row>
    <row r="30" spans="1:10" s="6" customFormat="1" ht="13.5" customHeight="1">
      <c r="A30" s="273">
        <v>17</v>
      </c>
      <c r="B30" s="274">
        <v>3</v>
      </c>
      <c r="C30" s="271" t="s">
        <v>57</v>
      </c>
      <c r="D30" s="271" t="s">
        <v>58</v>
      </c>
      <c r="E30" s="271" t="s">
        <v>40</v>
      </c>
      <c r="F30" s="275">
        <v>37.574</v>
      </c>
      <c r="G30" s="272"/>
      <c r="H30" s="272">
        <f t="shared" si="0"/>
        <v>0</v>
      </c>
      <c r="I30" s="287">
        <v>21</v>
      </c>
      <c r="J30" s="309"/>
    </row>
    <row r="31" spans="1:10" s="6" customFormat="1" ht="13.5" customHeight="1">
      <c r="A31" s="273">
        <v>18</v>
      </c>
      <c r="B31" s="274">
        <v>3</v>
      </c>
      <c r="C31" s="271" t="s">
        <v>59</v>
      </c>
      <c r="D31" s="271" t="s">
        <v>195</v>
      </c>
      <c r="E31" s="271" t="s">
        <v>40</v>
      </c>
      <c r="F31" s="275">
        <v>22.625</v>
      </c>
      <c r="G31" s="272"/>
      <c r="H31" s="272">
        <f t="shared" si="0"/>
        <v>0</v>
      </c>
      <c r="I31" s="287">
        <v>21</v>
      </c>
      <c r="J31" s="309"/>
    </row>
    <row r="32" spans="1:10" s="6" customFormat="1" ht="13.5" customHeight="1">
      <c r="A32" s="282">
        <v>19</v>
      </c>
      <c r="B32" s="283">
        <v>3</v>
      </c>
      <c r="C32" s="284" t="s">
        <v>61</v>
      </c>
      <c r="D32" s="284" t="s">
        <v>62</v>
      </c>
      <c r="E32" s="284" t="s">
        <v>63</v>
      </c>
      <c r="F32" s="285">
        <v>31.675</v>
      </c>
      <c r="G32" s="286"/>
      <c r="H32" s="286">
        <f aca="true" t="shared" si="1" ref="H32:H42">F32*G32</f>
        <v>0</v>
      </c>
      <c r="I32" s="287">
        <v>21</v>
      </c>
      <c r="J32" s="309"/>
    </row>
    <row r="33" spans="1:10" s="6" customFormat="1" ht="13.5" customHeight="1">
      <c r="A33" s="273">
        <v>20</v>
      </c>
      <c r="B33" s="274">
        <v>3</v>
      </c>
      <c r="C33" s="271" t="s">
        <v>59</v>
      </c>
      <c r="D33" s="271" t="s">
        <v>195</v>
      </c>
      <c r="E33" s="271" t="s">
        <v>40</v>
      </c>
      <c r="F33" s="275">
        <v>17.483</v>
      </c>
      <c r="G33" s="272"/>
      <c r="H33" s="272">
        <f t="shared" si="1"/>
        <v>0</v>
      </c>
      <c r="I33" s="287">
        <v>21</v>
      </c>
      <c r="J33" s="309"/>
    </row>
    <row r="34" spans="1:10" s="6" customFormat="1" ht="13.5" customHeight="1">
      <c r="A34" s="273">
        <v>21</v>
      </c>
      <c r="B34" s="274">
        <v>3</v>
      </c>
      <c r="C34" s="271" t="s">
        <v>64</v>
      </c>
      <c r="D34" s="271" t="s">
        <v>196</v>
      </c>
      <c r="E34" s="271" t="s">
        <v>40</v>
      </c>
      <c r="F34" s="275">
        <v>8.145</v>
      </c>
      <c r="G34" s="272"/>
      <c r="H34" s="272">
        <f t="shared" si="1"/>
        <v>0</v>
      </c>
      <c r="I34" s="287">
        <v>21</v>
      </c>
      <c r="J34" s="309"/>
    </row>
    <row r="35" spans="1:10" s="6" customFormat="1" ht="13.5" customHeight="1">
      <c r="A35" s="282">
        <v>22</v>
      </c>
      <c r="B35" s="283">
        <v>3</v>
      </c>
      <c r="C35" s="284" t="s">
        <v>66</v>
      </c>
      <c r="D35" s="284" t="s">
        <v>67</v>
      </c>
      <c r="E35" s="284" t="s">
        <v>63</v>
      </c>
      <c r="F35" s="285">
        <v>15.598</v>
      </c>
      <c r="G35" s="286"/>
      <c r="H35" s="286">
        <f t="shared" si="1"/>
        <v>0</v>
      </c>
      <c r="I35" s="287">
        <v>21</v>
      </c>
      <c r="J35" s="309"/>
    </row>
    <row r="36" spans="1:10" s="6" customFormat="1" ht="13.5" customHeight="1">
      <c r="A36" s="273">
        <v>23</v>
      </c>
      <c r="B36" s="274">
        <v>3</v>
      </c>
      <c r="C36" s="271" t="s">
        <v>64</v>
      </c>
      <c r="D36" s="271" t="s">
        <v>196</v>
      </c>
      <c r="E36" s="271" t="s">
        <v>40</v>
      </c>
      <c r="F36" s="275">
        <v>7.493</v>
      </c>
      <c r="G36" s="272"/>
      <c r="H36" s="272">
        <f t="shared" si="1"/>
        <v>0</v>
      </c>
      <c r="I36" s="287">
        <v>21</v>
      </c>
      <c r="J36" s="309"/>
    </row>
    <row r="37" spans="1:10" s="6" customFormat="1" ht="24" customHeight="1">
      <c r="A37" s="273">
        <v>24</v>
      </c>
      <c r="B37" s="274">
        <v>3</v>
      </c>
      <c r="C37" s="271" t="s">
        <v>197</v>
      </c>
      <c r="D37" s="271" t="s">
        <v>198</v>
      </c>
      <c r="E37" s="271" t="s">
        <v>40</v>
      </c>
      <c r="F37" s="275">
        <v>7.493</v>
      </c>
      <c r="G37" s="272"/>
      <c r="H37" s="272">
        <f t="shared" si="1"/>
        <v>0</v>
      </c>
      <c r="I37" s="287">
        <v>21</v>
      </c>
      <c r="J37" s="309"/>
    </row>
    <row r="38" spans="1:10" s="6" customFormat="1" ht="13.5" customHeight="1">
      <c r="A38" s="273">
        <v>25</v>
      </c>
      <c r="B38" s="274">
        <v>3</v>
      </c>
      <c r="C38" s="271" t="s">
        <v>152</v>
      </c>
      <c r="D38" s="271" t="s">
        <v>199</v>
      </c>
      <c r="E38" s="271" t="s">
        <v>20</v>
      </c>
      <c r="F38" s="275">
        <v>19.98</v>
      </c>
      <c r="G38" s="272"/>
      <c r="H38" s="272">
        <f t="shared" si="1"/>
        <v>0</v>
      </c>
      <c r="I38" s="287">
        <v>21</v>
      </c>
      <c r="J38" s="309"/>
    </row>
    <row r="39" spans="1:10" s="6" customFormat="1" ht="13.5" customHeight="1">
      <c r="A39" s="273">
        <v>26</v>
      </c>
      <c r="B39" s="274">
        <v>3</v>
      </c>
      <c r="C39" s="271" t="s">
        <v>154</v>
      </c>
      <c r="D39" s="271" t="s">
        <v>155</v>
      </c>
      <c r="E39" s="271" t="s">
        <v>20</v>
      </c>
      <c r="F39" s="275">
        <v>19.98</v>
      </c>
      <c r="G39" s="272"/>
      <c r="H39" s="272">
        <f t="shared" si="1"/>
        <v>0</v>
      </c>
      <c r="I39" s="287">
        <v>21</v>
      </c>
      <c r="J39" s="309"/>
    </row>
    <row r="40" spans="1:10" s="6" customFormat="1" ht="13.5" customHeight="1">
      <c r="A40" s="282">
        <v>27</v>
      </c>
      <c r="B40" s="283">
        <v>3</v>
      </c>
      <c r="C40" s="284" t="s">
        <v>200</v>
      </c>
      <c r="D40" s="284" t="s">
        <v>201</v>
      </c>
      <c r="E40" s="284" t="s">
        <v>158</v>
      </c>
      <c r="F40" s="285">
        <v>1.619</v>
      </c>
      <c r="G40" s="286"/>
      <c r="H40" s="286">
        <f t="shared" si="1"/>
        <v>0</v>
      </c>
      <c r="I40" s="287">
        <v>21</v>
      </c>
      <c r="J40" s="309"/>
    </row>
    <row r="41" spans="1:10" s="6" customFormat="1" ht="24" customHeight="1">
      <c r="A41" s="273">
        <v>28</v>
      </c>
      <c r="B41" s="274">
        <v>3</v>
      </c>
      <c r="C41" s="271" t="s">
        <v>68</v>
      </c>
      <c r="D41" s="271" t="s">
        <v>202</v>
      </c>
      <c r="E41" s="271" t="s">
        <v>63</v>
      </c>
      <c r="F41" s="275">
        <v>42.887</v>
      </c>
      <c r="G41" s="272"/>
      <c r="H41" s="272">
        <f t="shared" si="1"/>
        <v>0</v>
      </c>
      <c r="I41" s="287">
        <v>21</v>
      </c>
      <c r="J41" s="309"/>
    </row>
    <row r="42" spans="1:10" s="6" customFormat="1" ht="24" customHeight="1" thickBot="1">
      <c r="A42" s="299">
        <v>29</v>
      </c>
      <c r="B42" s="300">
        <v>3</v>
      </c>
      <c r="C42" s="301" t="s">
        <v>70</v>
      </c>
      <c r="D42" s="301" t="s">
        <v>71</v>
      </c>
      <c r="E42" s="301" t="s">
        <v>40</v>
      </c>
      <c r="F42" s="302">
        <v>37.574</v>
      </c>
      <c r="G42" s="305"/>
      <c r="H42" s="305">
        <f t="shared" si="1"/>
        <v>0</v>
      </c>
      <c r="I42" s="306">
        <v>21</v>
      </c>
      <c r="J42" s="309"/>
    </row>
    <row r="43" spans="1:10" s="6" customFormat="1" ht="21" customHeight="1" thickBot="1">
      <c r="A43" s="315"/>
      <c r="B43" s="315"/>
      <c r="C43" s="316" t="s">
        <v>12</v>
      </c>
      <c r="D43" s="316" t="s">
        <v>81</v>
      </c>
      <c r="E43" s="316"/>
      <c r="F43" s="317"/>
      <c r="G43" s="318"/>
      <c r="H43" s="318">
        <f>SUM(H44:H46)</f>
        <v>0</v>
      </c>
      <c r="I43" s="319"/>
      <c r="J43" s="309"/>
    </row>
    <row r="44" spans="1:10" s="6" customFormat="1" ht="13.5" customHeight="1">
      <c r="A44" s="278">
        <v>30</v>
      </c>
      <c r="B44" s="279">
        <v>3</v>
      </c>
      <c r="C44" s="280" t="s">
        <v>203</v>
      </c>
      <c r="D44" s="280" t="s">
        <v>204</v>
      </c>
      <c r="E44" s="280" t="s">
        <v>40</v>
      </c>
      <c r="F44" s="281">
        <v>1.665</v>
      </c>
      <c r="G44" s="307"/>
      <c r="H44" s="307">
        <f>F44*G44</f>
        <v>0</v>
      </c>
      <c r="I44" s="308">
        <v>21</v>
      </c>
      <c r="J44" s="309"/>
    </row>
    <row r="45" spans="1:10" s="6" customFormat="1" ht="24" customHeight="1">
      <c r="A45" s="273">
        <v>31</v>
      </c>
      <c r="B45" s="274">
        <v>3</v>
      </c>
      <c r="C45" s="271" t="s">
        <v>205</v>
      </c>
      <c r="D45" s="271" t="s">
        <v>638</v>
      </c>
      <c r="E45" s="271" t="s">
        <v>40</v>
      </c>
      <c r="F45" s="275">
        <v>1.81</v>
      </c>
      <c r="G45" s="272"/>
      <c r="H45" s="272">
        <f>F45*G45</f>
        <v>0</v>
      </c>
      <c r="I45" s="287">
        <v>21</v>
      </c>
      <c r="J45" s="309"/>
    </row>
    <row r="46" spans="1:10" s="6" customFormat="1" ht="13.5" customHeight="1" thickBot="1">
      <c r="A46" s="299">
        <v>32</v>
      </c>
      <c r="B46" s="300">
        <v>3</v>
      </c>
      <c r="C46" s="301">
        <v>452312131</v>
      </c>
      <c r="D46" s="301" t="s">
        <v>639</v>
      </c>
      <c r="E46" s="301" t="s">
        <v>40</v>
      </c>
      <c r="F46" s="302">
        <v>2.715</v>
      </c>
      <c r="G46" s="305"/>
      <c r="H46" s="305">
        <f>F46*G46</f>
        <v>0</v>
      </c>
      <c r="I46" s="306">
        <v>21</v>
      </c>
      <c r="J46" s="309"/>
    </row>
    <row r="47" spans="1:10" s="6" customFormat="1" ht="21" customHeight="1" thickBot="1">
      <c r="A47" s="315"/>
      <c r="B47" s="315"/>
      <c r="C47" s="316" t="s">
        <v>13</v>
      </c>
      <c r="D47" s="316" t="s">
        <v>85</v>
      </c>
      <c r="E47" s="316"/>
      <c r="F47" s="317"/>
      <c r="G47" s="318"/>
      <c r="H47" s="318">
        <f>SUM(H48:H57)</f>
        <v>0</v>
      </c>
      <c r="I47" s="319"/>
      <c r="J47" s="309"/>
    </row>
    <row r="48" spans="1:10" s="6" customFormat="1" ht="13.5" customHeight="1">
      <c r="A48" s="278">
        <v>33</v>
      </c>
      <c r="B48" s="279">
        <v>3</v>
      </c>
      <c r="C48" s="280" t="s">
        <v>159</v>
      </c>
      <c r="D48" s="280" t="s">
        <v>160</v>
      </c>
      <c r="E48" s="280" t="s">
        <v>20</v>
      </c>
      <c r="F48" s="281">
        <v>18.1</v>
      </c>
      <c r="G48" s="307"/>
      <c r="H48" s="307">
        <f aca="true" t="shared" si="2" ref="H48:H57">F48*G48</f>
        <v>0</v>
      </c>
      <c r="I48" s="308">
        <v>21</v>
      </c>
      <c r="J48" s="309"/>
    </row>
    <row r="49" spans="1:10" s="6" customFormat="1" ht="24" customHeight="1">
      <c r="A49" s="273">
        <v>34</v>
      </c>
      <c r="B49" s="274">
        <v>3</v>
      </c>
      <c r="C49" s="271" t="s">
        <v>86</v>
      </c>
      <c r="D49" s="271" t="s">
        <v>87</v>
      </c>
      <c r="E49" s="271" t="s">
        <v>20</v>
      </c>
      <c r="F49" s="275">
        <v>18.1</v>
      </c>
      <c r="G49" s="272"/>
      <c r="H49" s="272">
        <f t="shared" si="2"/>
        <v>0</v>
      </c>
      <c r="I49" s="287">
        <v>21</v>
      </c>
      <c r="J49" s="309"/>
    </row>
    <row r="50" spans="1:10" s="6" customFormat="1" ht="24" customHeight="1">
      <c r="A50" s="273">
        <v>35</v>
      </c>
      <c r="B50" s="274">
        <v>3</v>
      </c>
      <c r="C50" s="271" t="s">
        <v>88</v>
      </c>
      <c r="D50" s="271" t="s">
        <v>89</v>
      </c>
      <c r="E50" s="271" t="s">
        <v>20</v>
      </c>
      <c r="F50" s="275">
        <v>18.1</v>
      </c>
      <c r="G50" s="272"/>
      <c r="H50" s="272">
        <f t="shared" si="2"/>
        <v>0</v>
      </c>
      <c r="I50" s="287">
        <v>21</v>
      </c>
      <c r="J50" s="309"/>
    </row>
    <row r="51" spans="1:10" s="6" customFormat="1" ht="24" customHeight="1">
      <c r="A51" s="273">
        <v>36</v>
      </c>
      <c r="B51" s="274">
        <v>3</v>
      </c>
      <c r="C51" s="271" t="s">
        <v>207</v>
      </c>
      <c r="D51" s="271" t="s">
        <v>208</v>
      </c>
      <c r="E51" s="271" t="s">
        <v>20</v>
      </c>
      <c r="F51" s="275">
        <v>18.1</v>
      </c>
      <c r="G51" s="272"/>
      <c r="H51" s="272">
        <f t="shared" si="2"/>
        <v>0</v>
      </c>
      <c r="I51" s="287">
        <v>21</v>
      </c>
      <c r="J51" s="309"/>
    </row>
    <row r="52" spans="1:10" s="6" customFormat="1" ht="24" customHeight="1">
      <c r="A52" s="273">
        <v>37</v>
      </c>
      <c r="B52" s="274">
        <v>3</v>
      </c>
      <c r="C52" s="271" t="s">
        <v>161</v>
      </c>
      <c r="D52" s="271" t="s">
        <v>162</v>
      </c>
      <c r="E52" s="271" t="s">
        <v>20</v>
      </c>
      <c r="F52" s="275">
        <v>18.1</v>
      </c>
      <c r="G52" s="272"/>
      <c r="H52" s="272">
        <f t="shared" si="2"/>
        <v>0</v>
      </c>
      <c r="I52" s="287">
        <v>21</v>
      </c>
      <c r="J52" s="309"/>
    </row>
    <row r="53" spans="1:10" s="6" customFormat="1" ht="24" customHeight="1">
      <c r="A53" s="273" t="s">
        <v>614</v>
      </c>
      <c r="B53" s="274">
        <v>3</v>
      </c>
      <c r="C53" s="271" t="s">
        <v>94</v>
      </c>
      <c r="D53" s="271" t="s">
        <v>95</v>
      </c>
      <c r="E53" s="271" t="s">
        <v>35</v>
      </c>
      <c r="F53" s="275">
        <v>36.2</v>
      </c>
      <c r="G53" s="272"/>
      <c r="H53" s="272">
        <f t="shared" si="2"/>
        <v>0</v>
      </c>
      <c r="I53" s="287">
        <v>21</v>
      </c>
      <c r="J53" s="309"/>
    </row>
    <row r="54" spans="1:10" s="6" customFormat="1" ht="24" customHeight="1">
      <c r="A54" s="273">
        <v>38</v>
      </c>
      <c r="B54" s="274">
        <v>3</v>
      </c>
      <c r="C54" s="271" t="s">
        <v>209</v>
      </c>
      <c r="D54" s="271" t="s">
        <v>210</v>
      </c>
      <c r="E54" s="271" t="s">
        <v>20</v>
      </c>
      <c r="F54" s="275">
        <v>22.5</v>
      </c>
      <c r="G54" s="272"/>
      <c r="H54" s="272">
        <f t="shared" si="2"/>
        <v>0</v>
      </c>
      <c r="I54" s="287">
        <v>21</v>
      </c>
      <c r="J54" s="309"/>
    </row>
    <row r="55" spans="1:10" s="6" customFormat="1" ht="13.5" customHeight="1">
      <c r="A55" s="364">
        <v>39</v>
      </c>
      <c r="B55" s="365">
        <v>3</v>
      </c>
      <c r="C55" s="366" t="s">
        <v>211</v>
      </c>
      <c r="D55" s="366" t="s">
        <v>212</v>
      </c>
      <c r="E55" s="366" t="s">
        <v>80</v>
      </c>
      <c r="F55" s="367">
        <v>30</v>
      </c>
      <c r="G55" s="368"/>
      <c r="H55" s="368">
        <f t="shared" si="2"/>
        <v>0</v>
      </c>
      <c r="I55" s="329">
        <v>21</v>
      </c>
      <c r="J55" s="309"/>
    </row>
    <row r="56" spans="1:10" s="6" customFormat="1" ht="13.5" customHeight="1">
      <c r="A56" s="353" t="s">
        <v>625</v>
      </c>
      <c r="B56" s="354">
        <v>3</v>
      </c>
      <c r="C56" s="355">
        <v>573211111</v>
      </c>
      <c r="D56" s="355" t="s">
        <v>616</v>
      </c>
      <c r="E56" s="355" t="s">
        <v>20</v>
      </c>
      <c r="F56" s="294">
        <v>54.3</v>
      </c>
      <c r="G56" s="294"/>
      <c r="H56" s="506">
        <f t="shared" si="2"/>
        <v>0</v>
      </c>
      <c r="I56" s="287">
        <v>21</v>
      </c>
      <c r="J56" s="309"/>
    </row>
    <row r="57" spans="1:10" s="6" customFormat="1" ht="13.5" customHeight="1" thickBot="1">
      <c r="A57" s="357" t="s">
        <v>626</v>
      </c>
      <c r="B57" s="334">
        <v>3</v>
      </c>
      <c r="C57" s="335">
        <v>573191111</v>
      </c>
      <c r="D57" s="335" t="s">
        <v>618</v>
      </c>
      <c r="E57" s="335" t="s">
        <v>20</v>
      </c>
      <c r="F57" s="291">
        <v>18.1</v>
      </c>
      <c r="G57" s="291"/>
      <c r="H57" s="504">
        <f t="shared" si="2"/>
        <v>0</v>
      </c>
      <c r="I57" s="293">
        <v>21</v>
      </c>
      <c r="J57" s="309"/>
    </row>
    <row r="58" spans="1:10" s="6" customFormat="1" ht="21" customHeight="1" thickBot="1">
      <c r="A58" s="315"/>
      <c r="B58" s="315"/>
      <c r="C58" s="316" t="s">
        <v>14</v>
      </c>
      <c r="D58" s="316" t="s">
        <v>96</v>
      </c>
      <c r="E58" s="316"/>
      <c r="F58" s="317"/>
      <c r="G58" s="318"/>
      <c r="H58" s="318">
        <f>SUM(H59:H70)</f>
        <v>0</v>
      </c>
      <c r="I58" s="319"/>
      <c r="J58" s="309"/>
    </row>
    <row r="59" spans="1:10" s="6" customFormat="1" ht="13.5" customHeight="1">
      <c r="A59" s="278">
        <v>40</v>
      </c>
      <c r="B59" s="279">
        <v>3</v>
      </c>
      <c r="C59" s="280" t="s">
        <v>213</v>
      </c>
      <c r="D59" s="280" t="s">
        <v>214</v>
      </c>
      <c r="E59" s="280" t="s">
        <v>80</v>
      </c>
      <c r="F59" s="281">
        <v>27</v>
      </c>
      <c r="G59" s="307"/>
      <c r="H59" s="307">
        <f aca="true" t="shared" si="3" ref="H59:H70">F59*G59</f>
        <v>0</v>
      </c>
      <c r="I59" s="308">
        <v>21</v>
      </c>
      <c r="J59" s="309"/>
    </row>
    <row r="60" spans="1:10" s="6" customFormat="1" ht="24" customHeight="1">
      <c r="A60" s="273">
        <v>41</v>
      </c>
      <c r="B60" s="274">
        <v>3</v>
      </c>
      <c r="C60" s="271" t="s">
        <v>215</v>
      </c>
      <c r="D60" s="271" t="s">
        <v>216</v>
      </c>
      <c r="E60" s="271" t="s">
        <v>35</v>
      </c>
      <c r="F60" s="275">
        <v>34.75</v>
      </c>
      <c r="G60" s="272"/>
      <c r="H60" s="272">
        <f t="shared" si="3"/>
        <v>0</v>
      </c>
      <c r="I60" s="287">
        <v>21</v>
      </c>
      <c r="J60" s="309"/>
    </row>
    <row r="61" spans="1:10" s="6" customFormat="1" ht="24" customHeight="1">
      <c r="A61" s="282">
        <v>42</v>
      </c>
      <c r="B61" s="283">
        <v>3</v>
      </c>
      <c r="C61" s="284" t="s">
        <v>217</v>
      </c>
      <c r="D61" s="284" t="s">
        <v>218</v>
      </c>
      <c r="E61" s="284" t="s">
        <v>35</v>
      </c>
      <c r="F61" s="285">
        <v>35.271</v>
      </c>
      <c r="G61" s="286"/>
      <c r="H61" s="286">
        <f t="shared" si="3"/>
        <v>0</v>
      </c>
      <c r="I61" s="287">
        <v>21</v>
      </c>
      <c r="J61" s="309"/>
    </row>
    <row r="62" spans="1:10" s="6" customFormat="1" ht="22.5">
      <c r="A62" s="273">
        <v>43</v>
      </c>
      <c r="B62" s="274">
        <v>3</v>
      </c>
      <c r="C62" s="271">
        <v>141721116</v>
      </c>
      <c r="D62" s="271" t="s">
        <v>611</v>
      </c>
      <c r="E62" s="271" t="s">
        <v>35</v>
      </c>
      <c r="F62" s="275">
        <v>102.4</v>
      </c>
      <c r="G62" s="272"/>
      <c r="H62" s="272">
        <f t="shared" si="3"/>
        <v>0</v>
      </c>
      <c r="I62" s="287">
        <v>21</v>
      </c>
      <c r="J62" s="309"/>
    </row>
    <row r="63" spans="1:10" s="6" customFormat="1" ht="13.5" customHeight="1">
      <c r="A63" s="273">
        <v>44</v>
      </c>
      <c r="B63" s="274">
        <v>3</v>
      </c>
      <c r="C63" s="271">
        <v>831312121</v>
      </c>
      <c r="D63" s="271" t="s">
        <v>613</v>
      </c>
      <c r="E63" s="288"/>
      <c r="F63" s="289"/>
      <c r="G63" s="272"/>
      <c r="H63" s="272"/>
      <c r="I63" s="287" t="s">
        <v>378</v>
      </c>
      <c r="J63" s="309"/>
    </row>
    <row r="64" spans="1:10" s="6" customFormat="1" ht="24" customHeight="1">
      <c r="A64" s="282">
        <v>45</v>
      </c>
      <c r="B64" s="283">
        <v>3</v>
      </c>
      <c r="C64" s="284" t="s">
        <v>612</v>
      </c>
      <c r="D64" s="284" t="s">
        <v>633</v>
      </c>
      <c r="E64" s="284" t="s">
        <v>35</v>
      </c>
      <c r="F64" s="285">
        <v>103.936</v>
      </c>
      <c r="G64" s="286"/>
      <c r="H64" s="286">
        <f t="shared" si="3"/>
        <v>0</v>
      </c>
      <c r="I64" s="287">
        <v>21</v>
      </c>
      <c r="J64" s="309"/>
    </row>
    <row r="65" spans="1:10" s="6" customFormat="1" ht="13.5" customHeight="1">
      <c r="A65" s="273">
        <v>46</v>
      </c>
      <c r="B65" s="274">
        <v>3</v>
      </c>
      <c r="C65" s="271" t="s">
        <v>219</v>
      </c>
      <c r="D65" s="271" t="s">
        <v>220</v>
      </c>
      <c r="E65" s="271" t="s">
        <v>80</v>
      </c>
      <c r="F65" s="275">
        <v>17</v>
      </c>
      <c r="G65" s="272"/>
      <c r="H65" s="272">
        <f>F65*G65</f>
        <v>0</v>
      </c>
      <c r="I65" s="287">
        <v>21</v>
      </c>
      <c r="J65" s="309"/>
    </row>
    <row r="66" spans="1:10" s="6" customFormat="1" ht="24" customHeight="1">
      <c r="A66" s="282"/>
      <c r="B66" s="283"/>
      <c r="C66" s="284"/>
      <c r="D66" s="284" t="s">
        <v>613</v>
      </c>
      <c r="E66" s="284"/>
      <c r="F66" s="285"/>
      <c r="G66" s="286"/>
      <c r="H66" s="286"/>
      <c r="I66" s="287"/>
      <c r="J66" s="309"/>
    </row>
    <row r="67" spans="1:10" s="6" customFormat="1" ht="24" customHeight="1">
      <c r="A67" s="282"/>
      <c r="B67" s="283"/>
      <c r="C67" s="284"/>
      <c r="D67" s="284" t="s">
        <v>613</v>
      </c>
      <c r="E67" s="284"/>
      <c r="F67" s="285"/>
      <c r="G67" s="286"/>
      <c r="H67" s="286"/>
      <c r="I67" s="287"/>
      <c r="J67" s="309"/>
    </row>
    <row r="68" spans="1:10" s="6" customFormat="1" ht="13.5" customHeight="1">
      <c r="A68" s="273">
        <v>47</v>
      </c>
      <c r="B68" s="274">
        <v>3</v>
      </c>
      <c r="C68" s="271" t="s">
        <v>221</v>
      </c>
      <c r="D68" s="271" t="s">
        <v>222</v>
      </c>
      <c r="E68" s="271" t="s">
        <v>80</v>
      </c>
      <c r="F68" s="275">
        <v>10</v>
      </c>
      <c r="G68" s="272"/>
      <c r="H68" s="272">
        <f t="shared" si="3"/>
        <v>0</v>
      </c>
      <c r="I68" s="287">
        <v>21</v>
      </c>
      <c r="J68" s="309"/>
    </row>
    <row r="69" spans="1:10" s="6" customFormat="1" ht="24" customHeight="1">
      <c r="A69" s="273">
        <v>48</v>
      </c>
      <c r="B69" s="274">
        <v>3</v>
      </c>
      <c r="C69" s="271" t="s">
        <v>223</v>
      </c>
      <c r="D69" s="271" t="s">
        <v>224</v>
      </c>
      <c r="E69" s="271" t="s">
        <v>80</v>
      </c>
      <c r="F69" s="275">
        <v>19</v>
      </c>
      <c r="G69" s="272"/>
      <c r="H69" s="272">
        <f t="shared" si="3"/>
        <v>0</v>
      </c>
      <c r="I69" s="287">
        <v>21</v>
      </c>
      <c r="J69" s="309"/>
    </row>
    <row r="70" spans="1:10" s="6" customFormat="1" ht="13.5" customHeight="1" thickBot="1">
      <c r="A70" s="299">
        <v>49</v>
      </c>
      <c r="B70" s="300">
        <v>3</v>
      </c>
      <c r="C70" s="301" t="s">
        <v>225</v>
      </c>
      <c r="D70" s="301" t="s">
        <v>226</v>
      </c>
      <c r="E70" s="301" t="s">
        <v>35</v>
      </c>
      <c r="F70" s="302">
        <v>137.15</v>
      </c>
      <c r="G70" s="305"/>
      <c r="H70" s="305">
        <f t="shared" si="3"/>
        <v>0</v>
      </c>
      <c r="I70" s="306">
        <v>21</v>
      </c>
      <c r="J70" s="309"/>
    </row>
    <row r="71" spans="1:10" s="6" customFormat="1" ht="21" customHeight="1" thickBot="1">
      <c r="A71" s="315"/>
      <c r="B71" s="315"/>
      <c r="C71" s="316" t="s">
        <v>123</v>
      </c>
      <c r="D71" s="316" t="s">
        <v>124</v>
      </c>
      <c r="E71" s="316"/>
      <c r="F71" s="317"/>
      <c r="G71" s="318"/>
      <c r="H71" s="318">
        <f>SUM(H72:H76)</f>
        <v>0</v>
      </c>
      <c r="I71" s="319"/>
      <c r="J71" s="309"/>
    </row>
    <row r="72" spans="1:10" s="6" customFormat="1" ht="24" customHeight="1">
      <c r="A72" s="278">
        <v>50</v>
      </c>
      <c r="B72" s="279">
        <v>3</v>
      </c>
      <c r="C72" s="280" t="s">
        <v>227</v>
      </c>
      <c r="D72" s="280" t="s">
        <v>228</v>
      </c>
      <c r="E72" s="280" t="s">
        <v>35</v>
      </c>
      <c r="F72" s="281">
        <v>30</v>
      </c>
      <c r="G72" s="307"/>
      <c r="H72" s="307">
        <f>F72*G72</f>
        <v>0</v>
      </c>
      <c r="I72" s="308">
        <v>21</v>
      </c>
      <c r="J72" s="309"/>
    </row>
    <row r="73" spans="1:10" s="6" customFormat="1" ht="13.5" customHeight="1">
      <c r="A73" s="273">
        <v>51</v>
      </c>
      <c r="B73" s="274">
        <v>3</v>
      </c>
      <c r="C73" s="271" t="s">
        <v>229</v>
      </c>
      <c r="D73" s="271" t="s">
        <v>230</v>
      </c>
      <c r="E73" s="271" t="s">
        <v>35</v>
      </c>
      <c r="F73" s="275">
        <v>36.2</v>
      </c>
      <c r="G73" s="272"/>
      <c r="H73" s="272">
        <f>F73*G73</f>
        <v>0</v>
      </c>
      <c r="I73" s="287">
        <v>21</v>
      </c>
      <c r="J73" s="309"/>
    </row>
    <row r="74" spans="1:10" s="6" customFormat="1" ht="13.5" customHeight="1">
      <c r="A74" s="273">
        <v>52</v>
      </c>
      <c r="B74" s="274">
        <v>3</v>
      </c>
      <c r="C74" s="271" t="s">
        <v>127</v>
      </c>
      <c r="D74" s="271" t="s">
        <v>231</v>
      </c>
      <c r="E74" s="271" t="s">
        <v>63</v>
      </c>
      <c r="F74" s="275">
        <v>42.887</v>
      </c>
      <c r="G74" s="272"/>
      <c r="H74" s="272">
        <f>F74*G74</f>
        <v>0</v>
      </c>
      <c r="I74" s="287">
        <v>21</v>
      </c>
      <c r="J74" s="309"/>
    </row>
    <row r="75" spans="1:10" s="6" customFormat="1" ht="13.5" customHeight="1">
      <c r="A75" s="273">
        <v>53</v>
      </c>
      <c r="B75" s="274">
        <v>3</v>
      </c>
      <c r="C75" s="271" t="s">
        <v>129</v>
      </c>
      <c r="D75" s="271" t="s">
        <v>232</v>
      </c>
      <c r="E75" s="271" t="s">
        <v>63</v>
      </c>
      <c r="F75" s="275">
        <v>385.983</v>
      </c>
      <c r="G75" s="272"/>
      <c r="H75" s="272">
        <f>F75*G75</f>
        <v>0</v>
      </c>
      <c r="I75" s="287">
        <v>21</v>
      </c>
      <c r="J75" s="309"/>
    </row>
    <row r="76" spans="1:10" s="6" customFormat="1" ht="24" customHeight="1" thickBot="1">
      <c r="A76" s="299">
        <v>54</v>
      </c>
      <c r="B76" s="300">
        <v>3</v>
      </c>
      <c r="C76" s="301" t="s">
        <v>233</v>
      </c>
      <c r="D76" s="301" t="s">
        <v>234</v>
      </c>
      <c r="E76" s="301" t="s">
        <v>63</v>
      </c>
      <c r="F76" s="302">
        <v>42.887</v>
      </c>
      <c r="G76" s="305"/>
      <c r="H76" s="305">
        <f>F76*G76</f>
        <v>0</v>
      </c>
      <c r="I76" s="306">
        <v>21</v>
      </c>
      <c r="J76" s="309"/>
    </row>
    <row r="77" spans="1:10" s="6" customFormat="1" ht="21" customHeight="1" thickBot="1">
      <c r="A77" s="315"/>
      <c r="B77" s="315"/>
      <c r="C77" s="316" t="s">
        <v>131</v>
      </c>
      <c r="D77" s="316" t="s">
        <v>132</v>
      </c>
      <c r="E77" s="316"/>
      <c r="F77" s="317"/>
      <c r="G77" s="318"/>
      <c r="H77" s="318">
        <f>SUM(H78)</f>
        <v>0</v>
      </c>
      <c r="I77" s="319"/>
      <c r="J77" s="309"/>
    </row>
    <row r="78" spans="1:10" s="6" customFormat="1" ht="24" customHeight="1" thickBot="1">
      <c r="A78" s="336">
        <v>55</v>
      </c>
      <c r="B78" s="337">
        <v>3</v>
      </c>
      <c r="C78" s="338" t="s">
        <v>133</v>
      </c>
      <c r="D78" s="338" t="s">
        <v>134</v>
      </c>
      <c r="E78" s="338" t="s">
        <v>63</v>
      </c>
      <c r="F78" s="339">
        <v>64.226</v>
      </c>
      <c r="G78" s="340"/>
      <c r="H78" s="340">
        <f>F78*G78</f>
        <v>0</v>
      </c>
      <c r="I78" s="341">
        <v>21</v>
      </c>
      <c r="J78" s="309"/>
    </row>
    <row r="79" spans="1:10" s="6" customFormat="1" ht="21" customHeight="1">
      <c r="A79" s="315"/>
      <c r="B79" s="315"/>
      <c r="C79" s="316" t="s">
        <v>135</v>
      </c>
      <c r="D79" s="316" t="s">
        <v>136</v>
      </c>
      <c r="E79" s="316"/>
      <c r="F79" s="317"/>
      <c r="G79" s="318"/>
      <c r="H79" s="318">
        <f>H80</f>
        <v>0</v>
      </c>
      <c r="I79" s="319"/>
      <c r="J79" s="309"/>
    </row>
    <row r="80" spans="1:10" s="6" customFormat="1" ht="21" customHeight="1" thickBot="1">
      <c r="A80" s="315"/>
      <c r="B80" s="315"/>
      <c r="C80" s="316" t="s">
        <v>137</v>
      </c>
      <c r="D80" s="316" t="s">
        <v>138</v>
      </c>
      <c r="E80" s="316"/>
      <c r="F80" s="317"/>
      <c r="G80" s="318"/>
      <c r="H80" s="318">
        <f>SUM(H81:H82)</f>
        <v>0</v>
      </c>
      <c r="I80" s="319"/>
      <c r="J80" s="309"/>
    </row>
    <row r="81" spans="1:10" s="6" customFormat="1" ht="13.5" customHeight="1">
      <c r="A81" s="278">
        <v>56</v>
      </c>
      <c r="B81" s="279">
        <v>3</v>
      </c>
      <c r="C81" s="280" t="s">
        <v>235</v>
      </c>
      <c r="D81" s="280" t="s">
        <v>236</v>
      </c>
      <c r="E81" s="280" t="s">
        <v>74</v>
      </c>
      <c r="F81" s="281">
        <v>27</v>
      </c>
      <c r="G81" s="307"/>
      <c r="H81" s="307">
        <f>F81*G81</f>
        <v>0</v>
      </c>
      <c r="I81" s="308">
        <v>21</v>
      </c>
      <c r="J81" s="309"/>
    </row>
    <row r="82" spans="1:10" s="6" customFormat="1" ht="13.5" customHeight="1" thickBot="1">
      <c r="A82" s="299">
        <v>57</v>
      </c>
      <c r="B82" s="300">
        <v>3</v>
      </c>
      <c r="C82" s="301" t="s">
        <v>237</v>
      </c>
      <c r="D82" s="301" t="s">
        <v>238</v>
      </c>
      <c r="E82" s="301" t="s">
        <v>35</v>
      </c>
      <c r="F82" s="302">
        <v>137.15</v>
      </c>
      <c r="G82" s="305"/>
      <c r="H82" s="305">
        <f>F82*G82</f>
        <v>0</v>
      </c>
      <c r="I82" s="306">
        <v>21</v>
      </c>
      <c r="J82" s="309"/>
    </row>
    <row r="83" spans="1:10" s="6" customFormat="1" ht="21" customHeight="1">
      <c r="A83" s="342"/>
      <c r="B83" s="342"/>
      <c r="C83" s="343"/>
      <c r="D83" s="343" t="s">
        <v>143</v>
      </c>
      <c r="E83" s="343"/>
      <c r="F83" s="344"/>
      <c r="G83" s="345"/>
      <c r="H83" s="345">
        <f>H12+H79</f>
        <v>0</v>
      </c>
      <c r="I83" s="319"/>
      <c r="J83" s="309"/>
    </row>
    <row r="84" spans="1:10" ht="12" customHeight="1">
      <c r="A84" s="346"/>
      <c r="B84" s="346"/>
      <c r="C84" s="347"/>
      <c r="D84" s="347"/>
      <c r="E84" s="347"/>
      <c r="F84" s="348"/>
      <c r="G84" s="349"/>
      <c r="H84" s="349"/>
      <c r="I84" s="350"/>
      <c r="J84" s="351"/>
    </row>
    <row r="85" spans="1:10" ht="12" customHeight="1">
      <c r="A85" s="346"/>
      <c r="B85" s="346"/>
      <c r="C85" s="347"/>
      <c r="D85" s="347"/>
      <c r="E85" s="347"/>
      <c r="F85" s="348"/>
      <c r="G85" s="349"/>
      <c r="H85" s="349"/>
      <c r="I85" s="350"/>
      <c r="J85" s="351"/>
    </row>
    <row r="86" spans="1:10" ht="12" customHeight="1">
      <c r="A86" s="346"/>
      <c r="B86" s="346"/>
      <c r="C86" s="347"/>
      <c r="D86" s="347"/>
      <c r="E86" s="347"/>
      <c r="F86" s="348"/>
      <c r="G86" s="349"/>
      <c r="H86" s="349"/>
      <c r="I86" s="350"/>
      <c r="J86" s="351"/>
    </row>
    <row r="87" spans="1:10" ht="12" customHeight="1">
      <c r="A87" s="346"/>
      <c r="B87" s="346"/>
      <c r="C87" s="347"/>
      <c r="D87" s="347"/>
      <c r="E87" s="347"/>
      <c r="F87" s="348"/>
      <c r="G87" s="349"/>
      <c r="H87" s="349"/>
      <c r="I87" s="350"/>
      <c r="J87" s="351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6"/>
    </row>
    <row r="101" ht="12" customHeight="1">
      <c r="I101" s="26"/>
    </row>
    <row r="102" ht="12" customHeight="1">
      <c r="I102" s="26"/>
    </row>
    <row r="103" ht="12" customHeight="1">
      <c r="I103" s="26"/>
    </row>
    <row r="104" ht="12" customHeight="1">
      <c r="I104" s="26"/>
    </row>
    <row r="105" ht="12" customHeight="1">
      <c r="I105" s="26"/>
    </row>
    <row r="106" ht="12" customHeight="1">
      <c r="I106" s="26"/>
    </row>
    <row r="107" ht="12" customHeight="1">
      <c r="I107" s="26"/>
    </row>
    <row r="108" ht="12" customHeight="1">
      <c r="I108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showGridLines="0" view="pageBreakPreview" zoomScaleSheetLayoutView="100" zoomScalePageLayoutView="0" workbookViewId="0" topLeftCell="A1">
      <selection activeCell="E37" sqref="E37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604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239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605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609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H13+H37+H40+H44+H53+H70+H75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SUM(H14:H36)</f>
        <v>0</v>
      </c>
    </row>
    <row r="14" spans="1:10" s="6" customFormat="1" ht="13.5" customHeight="1">
      <c r="A14" s="278">
        <v>1</v>
      </c>
      <c r="B14" s="279">
        <v>4</v>
      </c>
      <c r="C14" s="280" t="s">
        <v>18</v>
      </c>
      <c r="D14" s="280" t="s">
        <v>19</v>
      </c>
      <c r="E14" s="280" t="s">
        <v>20</v>
      </c>
      <c r="F14" s="281">
        <v>360.69</v>
      </c>
      <c r="G14" s="307"/>
      <c r="H14" s="307">
        <f>F14*G14</f>
        <v>0</v>
      </c>
      <c r="I14" s="308">
        <v>21</v>
      </c>
      <c r="J14" s="309"/>
    </row>
    <row r="15" spans="1:10" s="6" customFormat="1" ht="24" customHeight="1">
      <c r="A15" s="273">
        <v>2</v>
      </c>
      <c r="B15" s="274">
        <v>4</v>
      </c>
      <c r="C15" s="271" t="s">
        <v>21</v>
      </c>
      <c r="D15" s="271" t="s">
        <v>22</v>
      </c>
      <c r="E15" s="271" t="s">
        <v>20</v>
      </c>
      <c r="F15" s="275">
        <v>360.69</v>
      </c>
      <c r="G15" s="272"/>
      <c r="H15" s="272">
        <f aca="true" t="shared" si="0" ref="H15:H31">F15*G15</f>
        <v>0</v>
      </c>
      <c r="I15" s="287">
        <v>21</v>
      </c>
      <c r="J15" s="309"/>
    </row>
    <row r="16" spans="1:10" s="6" customFormat="1" ht="13.5" customHeight="1">
      <c r="A16" s="273">
        <v>3</v>
      </c>
      <c r="B16" s="274">
        <v>4</v>
      </c>
      <c r="C16" s="271" t="s">
        <v>23</v>
      </c>
      <c r="D16" s="271" t="s">
        <v>24</v>
      </c>
      <c r="E16" s="271" t="s">
        <v>20</v>
      </c>
      <c r="F16" s="275">
        <v>360.69</v>
      </c>
      <c r="G16" s="272"/>
      <c r="H16" s="272">
        <f t="shared" si="0"/>
        <v>0</v>
      </c>
      <c r="I16" s="287">
        <v>21</v>
      </c>
      <c r="J16" s="309"/>
    </row>
    <row r="17" spans="1:10" s="6" customFormat="1" ht="24" customHeight="1">
      <c r="A17" s="273">
        <v>4</v>
      </c>
      <c r="B17" s="274">
        <v>4</v>
      </c>
      <c r="C17" s="271" t="s">
        <v>25</v>
      </c>
      <c r="D17" s="271" t="s">
        <v>26</v>
      </c>
      <c r="E17" s="271" t="s">
        <v>20</v>
      </c>
      <c r="F17" s="275">
        <v>861.42</v>
      </c>
      <c r="G17" s="272"/>
      <c r="H17" s="272">
        <f t="shared" si="0"/>
        <v>0</v>
      </c>
      <c r="I17" s="287">
        <v>21</v>
      </c>
      <c r="J17" s="309"/>
    </row>
    <row r="18" spans="1:10" s="6" customFormat="1" ht="24" customHeight="1">
      <c r="A18" s="273">
        <v>5</v>
      </c>
      <c r="B18" s="274">
        <v>4</v>
      </c>
      <c r="C18" s="271" t="s">
        <v>27</v>
      </c>
      <c r="D18" s="271" t="s">
        <v>28</v>
      </c>
      <c r="E18" s="271" t="s">
        <v>29</v>
      </c>
      <c r="F18" s="275">
        <v>1104</v>
      </c>
      <c r="G18" s="272"/>
      <c r="H18" s="272">
        <f t="shared" si="0"/>
        <v>0</v>
      </c>
      <c r="I18" s="287">
        <v>21</v>
      </c>
      <c r="J18" s="309"/>
    </row>
    <row r="19" spans="1:10" s="6" customFormat="1" ht="24" customHeight="1">
      <c r="A19" s="273">
        <v>6</v>
      </c>
      <c r="B19" s="274">
        <v>4</v>
      </c>
      <c r="C19" s="271" t="s">
        <v>30</v>
      </c>
      <c r="D19" s="271" t="s">
        <v>31</v>
      </c>
      <c r="E19" s="271" t="s">
        <v>32</v>
      </c>
      <c r="F19" s="275">
        <v>46</v>
      </c>
      <c r="G19" s="272"/>
      <c r="H19" s="272">
        <f t="shared" si="0"/>
        <v>0</v>
      </c>
      <c r="I19" s="287">
        <v>21</v>
      </c>
      <c r="J19" s="309"/>
    </row>
    <row r="20" spans="1:10" s="6" customFormat="1" ht="13.5" customHeight="1">
      <c r="A20" s="273">
        <v>7</v>
      </c>
      <c r="B20" s="274">
        <v>4</v>
      </c>
      <c r="C20" s="271" t="s">
        <v>240</v>
      </c>
      <c r="D20" s="271" t="s">
        <v>241</v>
      </c>
      <c r="E20" s="271" t="s">
        <v>35</v>
      </c>
      <c r="F20" s="275">
        <v>21.6</v>
      </c>
      <c r="G20" s="272"/>
      <c r="H20" s="272">
        <f t="shared" si="0"/>
        <v>0</v>
      </c>
      <c r="I20" s="287">
        <v>21</v>
      </c>
      <c r="J20" s="309"/>
    </row>
    <row r="21" spans="1:10" s="6" customFormat="1" ht="24" customHeight="1">
      <c r="A21" s="273">
        <v>8</v>
      </c>
      <c r="B21" s="274">
        <v>4</v>
      </c>
      <c r="C21" s="271" t="s">
        <v>242</v>
      </c>
      <c r="D21" s="271" t="s">
        <v>243</v>
      </c>
      <c r="E21" s="271" t="s">
        <v>35</v>
      </c>
      <c r="F21" s="275">
        <v>1.2</v>
      </c>
      <c r="G21" s="272"/>
      <c r="H21" s="272">
        <f t="shared" si="0"/>
        <v>0</v>
      </c>
      <c r="I21" s="287">
        <v>21</v>
      </c>
      <c r="J21" s="309"/>
    </row>
    <row r="22" spans="1:10" s="6" customFormat="1" ht="24" customHeight="1">
      <c r="A22" s="273">
        <v>9</v>
      </c>
      <c r="B22" s="274">
        <v>4</v>
      </c>
      <c r="C22" s="271" t="s">
        <v>36</v>
      </c>
      <c r="D22" s="271" t="s">
        <v>37</v>
      </c>
      <c r="E22" s="271" t="s">
        <v>35</v>
      </c>
      <c r="F22" s="275">
        <v>1.2</v>
      </c>
      <c r="G22" s="272"/>
      <c r="H22" s="272">
        <f t="shared" si="0"/>
        <v>0</v>
      </c>
      <c r="I22" s="287">
        <v>21</v>
      </c>
      <c r="J22" s="309"/>
    </row>
    <row r="23" spans="1:10" s="6" customFormat="1" ht="13.5" customHeight="1">
      <c r="A23" s="273">
        <v>10</v>
      </c>
      <c r="B23" s="274">
        <v>4</v>
      </c>
      <c r="C23" s="271" t="s">
        <v>38</v>
      </c>
      <c r="D23" s="271" t="s">
        <v>39</v>
      </c>
      <c r="E23" s="271" t="s">
        <v>40</v>
      </c>
      <c r="F23" s="275">
        <v>43.2</v>
      </c>
      <c r="G23" s="272"/>
      <c r="H23" s="272">
        <f t="shared" si="0"/>
        <v>0</v>
      </c>
      <c r="I23" s="287">
        <v>21</v>
      </c>
      <c r="J23" s="309"/>
    </row>
    <row r="24" spans="1:10" s="6" customFormat="1" ht="24" customHeight="1">
      <c r="A24" s="273">
        <v>11</v>
      </c>
      <c r="B24" s="274">
        <v>4</v>
      </c>
      <c r="C24" s="271" t="s">
        <v>45</v>
      </c>
      <c r="D24" s="271" t="s">
        <v>46</v>
      </c>
      <c r="E24" s="271" t="s">
        <v>40</v>
      </c>
      <c r="F24" s="275">
        <v>466.376</v>
      </c>
      <c r="G24" s="272"/>
      <c r="H24" s="272">
        <f t="shared" si="0"/>
        <v>0</v>
      </c>
      <c r="I24" s="287">
        <v>21</v>
      </c>
      <c r="J24" s="309"/>
    </row>
    <row r="25" spans="1:10" s="6" customFormat="1" ht="13.5" customHeight="1">
      <c r="A25" s="273">
        <v>12</v>
      </c>
      <c r="B25" s="274">
        <v>4</v>
      </c>
      <c r="C25" s="271" t="s">
        <v>47</v>
      </c>
      <c r="D25" s="271" t="s">
        <v>185</v>
      </c>
      <c r="E25" s="271" t="s">
        <v>40</v>
      </c>
      <c r="F25" s="275">
        <v>233.188</v>
      </c>
      <c r="G25" s="272"/>
      <c r="H25" s="272">
        <f t="shared" si="0"/>
        <v>0</v>
      </c>
      <c r="I25" s="287">
        <v>21</v>
      </c>
      <c r="J25" s="309"/>
    </row>
    <row r="26" spans="1:10" s="6" customFormat="1" ht="13.5" customHeight="1">
      <c r="A26" s="273">
        <v>13</v>
      </c>
      <c r="B26" s="274">
        <v>4</v>
      </c>
      <c r="C26" s="271" t="s">
        <v>186</v>
      </c>
      <c r="D26" s="271" t="s">
        <v>187</v>
      </c>
      <c r="E26" s="271" t="s">
        <v>20</v>
      </c>
      <c r="F26" s="275">
        <v>1043.92</v>
      </c>
      <c r="G26" s="272"/>
      <c r="H26" s="272">
        <f t="shared" si="0"/>
        <v>0</v>
      </c>
      <c r="I26" s="287">
        <v>21</v>
      </c>
      <c r="J26" s="309"/>
    </row>
    <row r="27" spans="1:10" s="6" customFormat="1" ht="13.5" customHeight="1">
      <c r="A27" s="273">
        <v>14</v>
      </c>
      <c r="B27" s="274">
        <v>4</v>
      </c>
      <c r="C27" s="271" t="s">
        <v>188</v>
      </c>
      <c r="D27" s="271" t="s">
        <v>189</v>
      </c>
      <c r="E27" s="271" t="s">
        <v>20</v>
      </c>
      <c r="F27" s="275">
        <v>1043.92</v>
      </c>
      <c r="G27" s="272"/>
      <c r="H27" s="272">
        <f t="shared" si="0"/>
        <v>0</v>
      </c>
      <c r="I27" s="287">
        <v>21</v>
      </c>
      <c r="J27" s="309"/>
    </row>
    <row r="28" spans="1:10" s="6" customFormat="1" ht="13.5" customHeight="1">
      <c r="A28" s="273">
        <v>15</v>
      </c>
      <c r="B28" s="274">
        <v>4</v>
      </c>
      <c r="C28" s="271" t="s">
        <v>53</v>
      </c>
      <c r="D28" s="271" t="s">
        <v>190</v>
      </c>
      <c r="E28" s="271" t="s">
        <v>40</v>
      </c>
      <c r="F28" s="275">
        <v>466.376</v>
      </c>
      <c r="G28" s="272"/>
      <c r="H28" s="272">
        <f t="shared" si="0"/>
        <v>0</v>
      </c>
      <c r="I28" s="287">
        <v>21</v>
      </c>
      <c r="J28" s="309"/>
    </row>
    <row r="29" spans="1:10" s="6" customFormat="1" ht="24" customHeight="1">
      <c r="A29" s="273">
        <v>16</v>
      </c>
      <c r="B29" s="274">
        <v>4</v>
      </c>
      <c r="C29" s="271" t="s">
        <v>55</v>
      </c>
      <c r="D29" s="271" t="s">
        <v>56</v>
      </c>
      <c r="E29" s="271" t="s">
        <v>40</v>
      </c>
      <c r="F29" s="275">
        <v>466.376</v>
      </c>
      <c r="G29" s="272"/>
      <c r="H29" s="272">
        <f t="shared" si="0"/>
        <v>0</v>
      </c>
      <c r="I29" s="287">
        <v>21</v>
      </c>
      <c r="J29" s="309"/>
    </row>
    <row r="30" spans="1:10" s="6" customFormat="1" ht="13.5" customHeight="1">
      <c r="A30" s="273">
        <v>17</v>
      </c>
      <c r="B30" s="274">
        <v>4</v>
      </c>
      <c r="C30" s="271" t="s">
        <v>57</v>
      </c>
      <c r="D30" s="271" t="s">
        <v>58</v>
      </c>
      <c r="E30" s="271" t="s">
        <v>40</v>
      </c>
      <c r="F30" s="275">
        <v>466.376</v>
      </c>
      <c r="G30" s="272"/>
      <c r="H30" s="272">
        <f t="shared" si="0"/>
        <v>0</v>
      </c>
      <c r="I30" s="287">
        <v>21</v>
      </c>
      <c r="J30" s="309"/>
    </row>
    <row r="31" spans="1:10" s="6" customFormat="1" ht="13.5" customHeight="1">
      <c r="A31" s="273">
        <v>18</v>
      </c>
      <c r="B31" s="274">
        <v>4</v>
      </c>
      <c r="C31" s="271" t="s">
        <v>59</v>
      </c>
      <c r="D31" s="271" t="s">
        <v>195</v>
      </c>
      <c r="E31" s="271" t="s">
        <v>40</v>
      </c>
      <c r="F31" s="275">
        <v>371.033</v>
      </c>
      <c r="G31" s="272"/>
      <c r="H31" s="272">
        <f t="shared" si="0"/>
        <v>0</v>
      </c>
      <c r="I31" s="287">
        <v>21</v>
      </c>
      <c r="J31" s="309"/>
    </row>
    <row r="32" spans="1:10" s="6" customFormat="1" ht="13.5" customHeight="1">
      <c r="A32" s="282">
        <v>19</v>
      </c>
      <c r="B32" s="283">
        <v>4</v>
      </c>
      <c r="C32" s="284" t="s">
        <v>61</v>
      </c>
      <c r="D32" s="284" t="s">
        <v>62</v>
      </c>
      <c r="E32" s="284" t="s">
        <v>63</v>
      </c>
      <c r="F32" s="285">
        <v>519.446</v>
      </c>
      <c r="G32" s="286"/>
      <c r="H32" s="286">
        <f>F32*G32</f>
        <v>0</v>
      </c>
      <c r="I32" s="287">
        <v>21</v>
      </c>
      <c r="J32" s="309"/>
    </row>
    <row r="33" spans="1:10" s="6" customFormat="1" ht="13.5" customHeight="1">
      <c r="A33" s="273">
        <v>20</v>
      </c>
      <c r="B33" s="274">
        <v>4</v>
      </c>
      <c r="C33" s="271" t="s">
        <v>64</v>
      </c>
      <c r="D33" s="271" t="s">
        <v>196</v>
      </c>
      <c r="E33" s="271" t="s">
        <v>40</v>
      </c>
      <c r="F33" s="275">
        <v>169.637</v>
      </c>
      <c r="G33" s="272"/>
      <c r="H33" s="272">
        <f>F33*G33</f>
        <v>0</v>
      </c>
      <c r="I33" s="287">
        <v>21</v>
      </c>
      <c r="J33" s="309"/>
    </row>
    <row r="34" spans="1:10" s="6" customFormat="1" ht="13.5" customHeight="1">
      <c r="A34" s="282">
        <v>21</v>
      </c>
      <c r="B34" s="283">
        <v>4</v>
      </c>
      <c r="C34" s="284" t="s">
        <v>66</v>
      </c>
      <c r="D34" s="284" t="s">
        <v>67</v>
      </c>
      <c r="E34" s="284" t="s">
        <v>63</v>
      </c>
      <c r="F34" s="285">
        <v>324.855</v>
      </c>
      <c r="G34" s="286"/>
      <c r="H34" s="286">
        <f>F34*G34</f>
        <v>0</v>
      </c>
      <c r="I34" s="287">
        <v>21</v>
      </c>
      <c r="J34" s="309"/>
    </row>
    <row r="35" spans="1:10" s="6" customFormat="1" ht="24" customHeight="1">
      <c r="A35" s="273">
        <v>22</v>
      </c>
      <c r="B35" s="274">
        <v>4</v>
      </c>
      <c r="C35" s="271" t="s">
        <v>68</v>
      </c>
      <c r="D35" s="271" t="s">
        <v>202</v>
      </c>
      <c r="E35" s="271" t="s">
        <v>63</v>
      </c>
      <c r="F35" s="275">
        <v>664.642</v>
      </c>
      <c r="G35" s="272"/>
      <c r="H35" s="272">
        <f>F35*G35</f>
        <v>0</v>
      </c>
      <c r="I35" s="287">
        <v>21</v>
      </c>
      <c r="J35" s="309"/>
    </row>
    <row r="36" spans="1:10" s="6" customFormat="1" ht="24" customHeight="1" thickBot="1">
      <c r="A36" s="299">
        <v>23</v>
      </c>
      <c r="B36" s="300">
        <v>4</v>
      </c>
      <c r="C36" s="301" t="s">
        <v>70</v>
      </c>
      <c r="D36" s="301" t="s">
        <v>71</v>
      </c>
      <c r="E36" s="301" t="s">
        <v>40</v>
      </c>
      <c r="F36" s="302">
        <v>466.376</v>
      </c>
      <c r="G36" s="305"/>
      <c r="H36" s="305">
        <f>F36*G36</f>
        <v>0</v>
      </c>
      <c r="I36" s="306">
        <v>21</v>
      </c>
      <c r="J36" s="309"/>
    </row>
    <row r="37" spans="1:10" s="6" customFormat="1" ht="21" customHeight="1" thickBot="1">
      <c r="A37" s="315"/>
      <c r="B37" s="315"/>
      <c r="C37" s="316" t="s">
        <v>11</v>
      </c>
      <c r="D37" s="316" t="s">
        <v>75</v>
      </c>
      <c r="E37" s="316"/>
      <c r="F37" s="317"/>
      <c r="G37" s="318"/>
      <c r="H37" s="318">
        <f>SUM(H38:H39)</f>
        <v>0</v>
      </c>
      <c r="I37" s="319"/>
      <c r="J37" s="309"/>
    </row>
    <row r="38" spans="1:10" s="6" customFormat="1" ht="24" customHeight="1">
      <c r="A38" s="278">
        <v>24</v>
      </c>
      <c r="B38" s="279">
        <v>4</v>
      </c>
      <c r="C38" s="280" t="s">
        <v>244</v>
      </c>
      <c r="D38" s="280" t="s">
        <v>245</v>
      </c>
      <c r="E38" s="280" t="s">
        <v>35</v>
      </c>
      <c r="F38" s="281">
        <v>260.98</v>
      </c>
      <c r="G38" s="307"/>
      <c r="H38" s="307">
        <f>F38*G38</f>
        <v>0</v>
      </c>
      <c r="I38" s="308">
        <v>21</v>
      </c>
      <c r="J38" s="309"/>
    </row>
    <row r="39" spans="1:10" s="6" customFormat="1" ht="13.5" customHeight="1" thickBot="1">
      <c r="A39" s="299">
        <v>25</v>
      </c>
      <c r="B39" s="300">
        <v>4</v>
      </c>
      <c r="C39" s="301" t="s">
        <v>78</v>
      </c>
      <c r="D39" s="301" t="s">
        <v>79</v>
      </c>
      <c r="E39" s="301" t="s">
        <v>80</v>
      </c>
      <c r="F39" s="302">
        <v>7</v>
      </c>
      <c r="G39" s="305"/>
      <c r="H39" s="305">
        <f>F39*G39</f>
        <v>0</v>
      </c>
      <c r="I39" s="306">
        <v>21</v>
      </c>
      <c r="J39" s="309"/>
    </row>
    <row r="40" spans="1:10" s="6" customFormat="1" ht="21" customHeight="1" thickBot="1">
      <c r="A40" s="315"/>
      <c r="B40" s="315"/>
      <c r="C40" s="316" t="s">
        <v>12</v>
      </c>
      <c r="D40" s="316" t="s">
        <v>81</v>
      </c>
      <c r="E40" s="316"/>
      <c r="F40" s="317"/>
      <c r="G40" s="318"/>
      <c r="H40" s="318">
        <f>SUM(H41:H43)</f>
        <v>0</v>
      </c>
      <c r="I40" s="319"/>
      <c r="J40" s="309"/>
    </row>
    <row r="41" spans="1:10" s="6" customFormat="1" ht="13.5" customHeight="1">
      <c r="A41" s="320" t="s">
        <v>657</v>
      </c>
      <c r="B41" s="279">
        <v>4</v>
      </c>
      <c r="C41" s="280" t="s">
        <v>203</v>
      </c>
      <c r="D41" s="280" t="s">
        <v>204</v>
      </c>
      <c r="E41" s="280" t="s">
        <v>40</v>
      </c>
      <c r="F41" s="281">
        <v>5.954</v>
      </c>
      <c r="G41" s="307"/>
      <c r="H41" s="307">
        <f>F41*G41</f>
        <v>0</v>
      </c>
      <c r="I41" s="308">
        <v>21</v>
      </c>
      <c r="J41" s="309"/>
    </row>
    <row r="42" spans="1:10" s="6" customFormat="1" ht="13.5" customHeight="1">
      <c r="A42" s="321">
        <v>26</v>
      </c>
      <c r="B42" s="322">
        <v>4</v>
      </c>
      <c r="C42" s="323" t="s">
        <v>689</v>
      </c>
      <c r="D42" s="323" t="s">
        <v>206</v>
      </c>
      <c r="E42" s="323" t="s">
        <v>40</v>
      </c>
      <c r="F42" s="324">
        <v>31.894</v>
      </c>
      <c r="G42" s="325"/>
      <c r="H42" s="325">
        <f>F42*G42</f>
        <v>0</v>
      </c>
      <c r="I42" s="326">
        <v>21</v>
      </c>
      <c r="J42" s="309"/>
    </row>
    <row r="43" spans="1:10" s="6" customFormat="1" ht="13.5" customHeight="1" thickBot="1">
      <c r="A43" s="299">
        <v>27</v>
      </c>
      <c r="B43" s="300">
        <v>4</v>
      </c>
      <c r="C43" s="301" t="s">
        <v>246</v>
      </c>
      <c r="D43" s="301" t="s">
        <v>247</v>
      </c>
      <c r="E43" s="301" t="s">
        <v>40</v>
      </c>
      <c r="F43" s="302">
        <v>18.791</v>
      </c>
      <c r="G43" s="305"/>
      <c r="H43" s="305">
        <f>F43*G43</f>
        <v>0</v>
      </c>
      <c r="I43" s="306">
        <v>21</v>
      </c>
      <c r="J43" s="309"/>
    </row>
    <row r="44" spans="1:10" s="6" customFormat="1" ht="21" customHeight="1" thickBot="1">
      <c r="A44" s="315"/>
      <c r="B44" s="315"/>
      <c r="C44" s="316" t="s">
        <v>13</v>
      </c>
      <c r="D44" s="316" t="s">
        <v>85</v>
      </c>
      <c r="E44" s="316"/>
      <c r="F44" s="317"/>
      <c r="G44" s="318"/>
      <c r="H44" s="318">
        <f>SUM(H45:H52)</f>
        <v>0</v>
      </c>
      <c r="I44" s="319"/>
      <c r="J44" s="309"/>
    </row>
    <row r="45" spans="1:10" s="6" customFormat="1" ht="13.5" customHeight="1">
      <c r="A45" s="278">
        <v>28</v>
      </c>
      <c r="B45" s="279">
        <v>4</v>
      </c>
      <c r="C45" s="280" t="s">
        <v>159</v>
      </c>
      <c r="D45" s="280" t="s">
        <v>160</v>
      </c>
      <c r="E45" s="280" t="s">
        <v>20</v>
      </c>
      <c r="F45" s="281">
        <v>360.69</v>
      </c>
      <c r="G45" s="307"/>
      <c r="H45" s="307">
        <f aca="true" t="shared" si="1" ref="H45:H52">F45*G45</f>
        <v>0</v>
      </c>
      <c r="I45" s="308">
        <v>21</v>
      </c>
      <c r="J45" s="309"/>
    </row>
    <row r="46" spans="1:10" s="6" customFormat="1" ht="24" customHeight="1">
      <c r="A46" s="273">
        <v>29</v>
      </c>
      <c r="B46" s="274">
        <v>4</v>
      </c>
      <c r="C46" s="271" t="s">
        <v>86</v>
      </c>
      <c r="D46" s="271" t="s">
        <v>87</v>
      </c>
      <c r="E46" s="271" t="s">
        <v>20</v>
      </c>
      <c r="F46" s="275">
        <v>360.69</v>
      </c>
      <c r="G46" s="272"/>
      <c r="H46" s="272">
        <f t="shared" si="1"/>
        <v>0</v>
      </c>
      <c r="I46" s="287">
        <v>21</v>
      </c>
      <c r="J46" s="309"/>
    </row>
    <row r="47" spans="1:10" s="6" customFormat="1" ht="24" customHeight="1">
      <c r="A47" s="273">
        <v>30</v>
      </c>
      <c r="B47" s="274">
        <v>4</v>
      </c>
      <c r="C47" s="271" t="s">
        <v>88</v>
      </c>
      <c r="D47" s="271" t="s">
        <v>89</v>
      </c>
      <c r="E47" s="271" t="s">
        <v>20</v>
      </c>
      <c r="F47" s="275">
        <v>360.69</v>
      </c>
      <c r="G47" s="272"/>
      <c r="H47" s="272">
        <f t="shared" si="1"/>
        <v>0</v>
      </c>
      <c r="I47" s="287">
        <v>21</v>
      </c>
      <c r="J47" s="309"/>
    </row>
    <row r="48" spans="1:10" s="6" customFormat="1" ht="24" customHeight="1">
      <c r="A48" s="273">
        <v>31</v>
      </c>
      <c r="B48" s="274">
        <v>4</v>
      </c>
      <c r="C48" s="271" t="s">
        <v>207</v>
      </c>
      <c r="D48" s="271" t="s">
        <v>208</v>
      </c>
      <c r="E48" s="271" t="s">
        <v>20</v>
      </c>
      <c r="F48" s="275">
        <v>861.42</v>
      </c>
      <c r="G48" s="272"/>
      <c r="H48" s="272">
        <f t="shared" si="1"/>
        <v>0</v>
      </c>
      <c r="I48" s="287">
        <v>21</v>
      </c>
      <c r="J48" s="309"/>
    </row>
    <row r="49" spans="1:10" s="6" customFormat="1" ht="24" customHeight="1">
      <c r="A49" s="273">
        <v>32</v>
      </c>
      <c r="B49" s="274">
        <v>4</v>
      </c>
      <c r="C49" s="271" t="s">
        <v>161</v>
      </c>
      <c r="D49" s="271" t="s">
        <v>162</v>
      </c>
      <c r="E49" s="271" t="s">
        <v>20</v>
      </c>
      <c r="F49" s="275">
        <v>360.69</v>
      </c>
      <c r="G49" s="272"/>
      <c r="H49" s="272">
        <f t="shared" si="1"/>
        <v>0</v>
      </c>
      <c r="I49" s="287">
        <v>21</v>
      </c>
      <c r="J49" s="309"/>
    </row>
    <row r="50" spans="1:10" s="6" customFormat="1" ht="13.5" customHeight="1">
      <c r="A50" s="295">
        <v>33</v>
      </c>
      <c r="B50" s="296">
        <v>4</v>
      </c>
      <c r="C50" s="297" t="s">
        <v>94</v>
      </c>
      <c r="D50" s="297" t="s">
        <v>95</v>
      </c>
      <c r="E50" s="297" t="s">
        <v>35</v>
      </c>
      <c r="F50" s="298">
        <v>7</v>
      </c>
      <c r="G50" s="328"/>
      <c r="H50" s="328">
        <f t="shared" si="1"/>
        <v>0</v>
      </c>
      <c r="I50" s="329">
        <v>21</v>
      </c>
      <c r="J50" s="309"/>
    </row>
    <row r="51" spans="1:10" s="6" customFormat="1" ht="13.5" customHeight="1">
      <c r="A51" s="369" t="s">
        <v>631</v>
      </c>
      <c r="B51" s="354">
        <v>4</v>
      </c>
      <c r="C51" s="355">
        <v>573211111</v>
      </c>
      <c r="D51" s="355" t="s">
        <v>616</v>
      </c>
      <c r="E51" s="355" t="s">
        <v>20</v>
      </c>
      <c r="F51" s="294">
        <v>1582.8</v>
      </c>
      <c r="G51" s="272"/>
      <c r="H51" s="272">
        <f t="shared" si="1"/>
        <v>0</v>
      </c>
      <c r="I51" s="287">
        <v>21</v>
      </c>
      <c r="J51" s="309"/>
    </row>
    <row r="52" spans="1:10" s="6" customFormat="1" ht="13.5" customHeight="1" thickBot="1">
      <c r="A52" s="333" t="s">
        <v>634</v>
      </c>
      <c r="B52" s="334">
        <v>4</v>
      </c>
      <c r="C52" s="335">
        <v>573191111</v>
      </c>
      <c r="D52" s="335" t="s">
        <v>618</v>
      </c>
      <c r="E52" s="335" t="s">
        <v>20</v>
      </c>
      <c r="F52" s="291">
        <v>360.69</v>
      </c>
      <c r="G52" s="292"/>
      <c r="H52" s="292">
        <f t="shared" si="1"/>
        <v>0</v>
      </c>
      <c r="I52" s="293">
        <v>21</v>
      </c>
      <c r="J52" s="309"/>
    </row>
    <row r="53" spans="1:10" s="6" customFormat="1" ht="21" customHeight="1" thickBot="1">
      <c r="A53" s="315"/>
      <c r="B53" s="315"/>
      <c r="C53" s="316" t="s">
        <v>14</v>
      </c>
      <c r="D53" s="316" t="s">
        <v>96</v>
      </c>
      <c r="E53" s="316"/>
      <c r="F53" s="317"/>
      <c r="G53" s="318"/>
      <c r="H53" s="318">
        <f>SUM(H54:H69)</f>
        <v>0</v>
      </c>
      <c r="I53" s="319"/>
      <c r="J53" s="309"/>
    </row>
    <row r="54" spans="1:10" s="6" customFormat="1" ht="24" customHeight="1">
      <c r="A54" s="278">
        <v>34</v>
      </c>
      <c r="B54" s="279">
        <v>4</v>
      </c>
      <c r="C54" s="280" t="s">
        <v>97</v>
      </c>
      <c r="D54" s="280" t="s">
        <v>98</v>
      </c>
      <c r="E54" s="280" t="s">
        <v>35</v>
      </c>
      <c r="F54" s="281">
        <v>260.98</v>
      </c>
      <c r="G54" s="307"/>
      <c r="H54" s="307">
        <f>F54*G54</f>
        <v>0</v>
      </c>
      <c r="I54" s="308">
        <v>21</v>
      </c>
      <c r="J54" s="309"/>
    </row>
    <row r="55" spans="1:10" s="6" customFormat="1" ht="24" customHeight="1">
      <c r="A55" s="282">
        <v>35</v>
      </c>
      <c r="B55" s="283">
        <v>4</v>
      </c>
      <c r="C55" s="284" t="s">
        <v>99</v>
      </c>
      <c r="D55" s="284" t="s">
        <v>100</v>
      </c>
      <c r="E55" s="284" t="s">
        <v>35</v>
      </c>
      <c r="F55" s="285">
        <v>264.895</v>
      </c>
      <c r="G55" s="286"/>
      <c r="H55" s="286">
        <f>F55*G55</f>
        <v>0</v>
      </c>
      <c r="I55" s="287">
        <v>21</v>
      </c>
      <c r="J55" s="309"/>
    </row>
    <row r="56" spans="1:10" s="6" customFormat="1" ht="24" customHeight="1">
      <c r="A56" s="273">
        <v>36</v>
      </c>
      <c r="B56" s="274">
        <v>4</v>
      </c>
      <c r="C56" s="271" t="s">
        <v>101</v>
      </c>
      <c r="D56" s="271" t="s">
        <v>102</v>
      </c>
      <c r="E56" s="271" t="s">
        <v>80</v>
      </c>
      <c r="F56" s="275">
        <v>26</v>
      </c>
      <c r="G56" s="272"/>
      <c r="H56" s="272">
        <f>F56*G56</f>
        <v>0</v>
      </c>
      <c r="I56" s="287">
        <v>21</v>
      </c>
      <c r="J56" s="309"/>
    </row>
    <row r="57" spans="1:10" s="6" customFormat="1" ht="24" customHeight="1">
      <c r="A57" s="282">
        <v>37</v>
      </c>
      <c r="B57" s="283">
        <v>4</v>
      </c>
      <c r="C57" s="284" t="s">
        <v>248</v>
      </c>
      <c r="D57" s="284" t="s">
        <v>249</v>
      </c>
      <c r="E57" s="284" t="s">
        <v>80</v>
      </c>
      <c r="F57" s="285">
        <v>10</v>
      </c>
      <c r="G57" s="286"/>
      <c r="H57" s="286">
        <f>F57*G57</f>
        <v>0</v>
      </c>
      <c r="I57" s="287">
        <v>21</v>
      </c>
      <c r="J57" s="309"/>
    </row>
    <row r="58" spans="1:10" s="6" customFormat="1" ht="24" customHeight="1">
      <c r="A58" s="282">
        <v>38</v>
      </c>
      <c r="B58" s="283">
        <v>4</v>
      </c>
      <c r="C58" s="284" t="s">
        <v>103</v>
      </c>
      <c r="D58" s="284" t="s">
        <v>104</v>
      </c>
      <c r="E58" s="284" t="s">
        <v>80</v>
      </c>
      <c r="F58" s="285">
        <v>16.24</v>
      </c>
      <c r="G58" s="286"/>
      <c r="H58" s="286">
        <f>F58*G58</f>
        <v>0</v>
      </c>
      <c r="I58" s="287">
        <v>21</v>
      </c>
      <c r="J58" s="309"/>
    </row>
    <row r="59" spans="1:10" s="6" customFormat="1" ht="24" customHeight="1">
      <c r="A59" s="273">
        <v>39</v>
      </c>
      <c r="B59" s="274">
        <v>4</v>
      </c>
      <c r="C59" s="271" t="s">
        <v>105</v>
      </c>
      <c r="D59" s="271" t="s">
        <v>106</v>
      </c>
      <c r="E59" s="271" t="s">
        <v>80</v>
      </c>
      <c r="F59" s="275">
        <v>10</v>
      </c>
      <c r="G59" s="272"/>
      <c r="H59" s="272">
        <f aca="true" t="shared" si="2" ref="H59:H68">F59*G59</f>
        <v>0</v>
      </c>
      <c r="I59" s="287">
        <v>21</v>
      </c>
      <c r="J59" s="309"/>
    </row>
    <row r="60" spans="1:10" s="6" customFormat="1" ht="24" customHeight="1">
      <c r="A60" s="282">
        <v>40</v>
      </c>
      <c r="B60" s="283">
        <v>4</v>
      </c>
      <c r="C60" s="284" t="s">
        <v>250</v>
      </c>
      <c r="D60" s="284" t="s">
        <v>251</v>
      </c>
      <c r="E60" s="284" t="s">
        <v>80</v>
      </c>
      <c r="F60" s="285">
        <v>10</v>
      </c>
      <c r="G60" s="286"/>
      <c r="H60" s="286">
        <f>F60*G60</f>
        <v>0</v>
      </c>
      <c r="I60" s="287">
        <v>21</v>
      </c>
      <c r="J60" s="309"/>
    </row>
    <row r="61" spans="1:10" s="6" customFormat="1" ht="24" customHeight="1">
      <c r="A61" s="273">
        <v>41</v>
      </c>
      <c r="B61" s="274">
        <v>4</v>
      </c>
      <c r="C61" s="271" t="s">
        <v>165</v>
      </c>
      <c r="D61" s="271" t="s">
        <v>166</v>
      </c>
      <c r="E61" s="271" t="s">
        <v>80</v>
      </c>
      <c r="F61" s="275">
        <v>1</v>
      </c>
      <c r="G61" s="272"/>
      <c r="H61" s="272">
        <f t="shared" si="2"/>
        <v>0</v>
      </c>
      <c r="I61" s="287">
        <v>21</v>
      </c>
      <c r="J61" s="309"/>
    </row>
    <row r="62" spans="1:10" s="6" customFormat="1" ht="24" customHeight="1">
      <c r="A62" s="282">
        <v>42</v>
      </c>
      <c r="B62" s="283">
        <v>4</v>
      </c>
      <c r="C62" s="284" t="s">
        <v>167</v>
      </c>
      <c r="D62" s="284" t="s">
        <v>168</v>
      </c>
      <c r="E62" s="284" t="s">
        <v>80</v>
      </c>
      <c r="F62" s="285">
        <v>1</v>
      </c>
      <c r="G62" s="286"/>
      <c r="H62" s="286">
        <f>F62*G62</f>
        <v>0</v>
      </c>
      <c r="I62" s="287">
        <v>21</v>
      </c>
      <c r="J62" s="309"/>
    </row>
    <row r="63" spans="1:10" s="6" customFormat="1" ht="24" customHeight="1">
      <c r="A63" s="273">
        <v>43</v>
      </c>
      <c r="B63" s="274">
        <v>4</v>
      </c>
      <c r="C63" s="271" t="s">
        <v>109</v>
      </c>
      <c r="D63" s="271" t="s">
        <v>110</v>
      </c>
      <c r="E63" s="271" t="s">
        <v>80</v>
      </c>
      <c r="F63" s="275">
        <v>9</v>
      </c>
      <c r="G63" s="272"/>
      <c r="H63" s="272">
        <f t="shared" si="2"/>
        <v>0</v>
      </c>
      <c r="I63" s="287">
        <v>21</v>
      </c>
      <c r="J63" s="309"/>
    </row>
    <row r="64" spans="1:10" s="6" customFormat="1" ht="24" customHeight="1">
      <c r="A64" s="282">
        <v>44</v>
      </c>
      <c r="B64" s="283">
        <v>4</v>
      </c>
      <c r="C64" s="284" t="s">
        <v>252</v>
      </c>
      <c r="D64" s="284" t="s">
        <v>253</v>
      </c>
      <c r="E64" s="284" t="s">
        <v>80</v>
      </c>
      <c r="F64" s="285">
        <v>9</v>
      </c>
      <c r="G64" s="286"/>
      <c r="H64" s="286">
        <f>F64*G64</f>
        <v>0</v>
      </c>
      <c r="I64" s="287">
        <v>21</v>
      </c>
      <c r="J64" s="309"/>
    </row>
    <row r="65" spans="1:10" s="6" customFormat="1" ht="34.5" customHeight="1">
      <c r="A65" s="273">
        <v>45</v>
      </c>
      <c r="B65" s="274">
        <v>4</v>
      </c>
      <c r="C65" s="271" t="s">
        <v>114</v>
      </c>
      <c r="D65" s="271" t="s">
        <v>115</v>
      </c>
      <c r="E65" s="271" t="s">
        <v>254</v>
      </c>
      <c r="F65" s="275">
        <v>4</v>
      </c>
      <c r="G65" s="272"/>
      <c r="H65" s="272">
        <f t="shared" si="2"/>
        <v>0</v>
      </c>
      <c r="I65" s="287">
        <v>21</v>
      </c>
      <c r="J65" s="309"/>
    </row>
    <row r="66" spans="1:10" s="6" customFormat="1" ht="34.5" customHeight="1">
      <c r="A66" s="273">
        <v>46</v>
      </c>
      <c r="B66" s="274">
        <v>4</v>
      </c>
      <c r="C66" s="271" t="s">
        <v>117</v>
      </c>
      <c r="D66" s="271" t="s">
        <v>118</v>
      </c>
      <c r="E66" s="271" t="s">
        <v>254</v>
      </c>
      <c r="F66" s="275">
        <v>4</v>
      </c>
      <c r="G66" s="272"/>
      <c r="H66" s="272">
        <f t="shared" si="2"/>
        <v>0</v>
      </c>
      <c r="I66" s="287">
        <v>21</v>
      </c>
      <c r="J66" s="309"/>
    </row>
    <row r="67" spans="1:10" s="6" customFormat="1" ht="34.5" customHeight="1">
      <c r="A67" s="273">
        <v>47</v>
      </c>
      <c r="B67" s="274">
        <v>4</v>
      </c>
      <c r="C67" s="271" t="s">
        <v>255</v>
      </c>
      <c r="D67" s="271" t="s">
        <v>256</v>
      </c>
      <c r="E67" s="271" t="s">
        <v>254</v>
      </c>
      <c r="F67" s="275">
        <v>1</v>
      </c>
      <c r="G67" s="272"/>
      <c r="H67" s="272">
        <f t="shared" si="2"/>
        <v>0</v>
      </c>
      <c r="I67" s="287">
        <v>21</v>
      </c>
      <c r="J67" s="309"/>
    </row>
    <row r="68" spans="1:10" s="6" customFormat="1" ht="24" customHeight="1">
      <c r="A68" s="273">
        <v>48</v>
      </c>
      <c r="B68" s="274">
        <v>4</v>
      </c>
      <c r="C68" s="271" t="s">
        <v>176</v>
      </c>
      <c r="D68" s="271" t="s">
        <v>177</v>
      </c>
      <c r="E68" s="271" t="s">
        <v>116</v>
      </c>
      <c r="F68" s="275">
        <v>9</v>
      </c>
      <c r="G68" s="272"/>
      <c r="H68" s="272">
        <f t="shared" si="2"/>
        <v>0</v>
      </c>
      <c r="I68" s="287">
        <v>21</v>
      </c>
      <c r="J68" s="309"/>
    </row>
    <row r="69" spans="1:10" s="6" customFormat="1" ht="13.5" customHeight="1" thickBot="1">
      <c r="A69" s="299">
        <v>49</v>
      </c>
      <c r="B69" s="300">
        <v>4</v>
      </c>
      <c r="C69" s="301" t="s">
        <v>121</v>
      </c>
      <c r="D69" s="301" t="s">
        <v>122</v>
      </c>
      <c r="E69" s="301" t="s">
        <v>35</v>
      </c>
      <c r="F69" s="302">
        <v>260.98</v>
      </c>
      <c r="G69" s="305"/>
      <c r="H69" s="305">
        <f>F69*G69</f>
        <v>0</v>
      </c>
      <c r="I69" s="306">
        <v>21</v>
      </c>
      <c r="J69" s="309"/>
    </row>
    <row r="70" spans="1:10" s="6" customFormat="1" ht="21" customHeight="1" thickBot="1">
      <c r="A70" s="315"/>
      <c r="B70" s="315"/>
      <c r="C70" s="316" t="s">
        <v>123</v>
      </c>
      <c r="D70" s="316" t="s">
        <v>124</v>
      </c>
      <c r="E70" s="316"/>
      <c r="F70" s="317"/>
      <c r="G70" s="318"/>
      <c r="H70" s="318">
        <f>SUM(H71:H74)</f>
        <v>0</v>
      </c>
      <c r="I70" s="319"/>
      <c r="J70" s="309"/>
    </row>
    <row r="71" spans="1:10" s="6" customFormat="1" ht="13.5" customHeight="1">
      <c r="A71" s="278">
        <v>50</v>
      </c>
      <c r="B71" s="279">
        <v>4</v>
      </c>
      <c r="C71" s="280" t="s">
        <v>125</v>
      </c>
      <c r="D71" s="280" t="s">
        <v>126</v>
      </c>
      <c r="E71" s="280" t="s">
        <v>35</v>
      </c>
      <c r="F71" s="281">
        <v>521.96</v>
      </c>
      <c r="G71" s="307"/>
      <c r="H71" s="307">
        <f>F71*G71</f>
        <v>0</v>
      </c>
      <c r="I71" s="308">
        <v>21</v>
      </c>
      <c r="J71" s="309"/>
    </row>
    <row r="72" spans="1:10" s="6" customFormat="1" ht="13.5" customHeight="1">
      <c r="A72" s="273">
        <v>51</v>
      </c>
      <c r="B72" s="274">
        <v>4</v>
      </c>
      <c r="C72" s="271" t="s">
        <v>127</v>
      </c>
      <c r="D72" s="271" t="s">
        <v>231</v>
      </c>
      <c r="E72" s="271" t="s">
        <v>63</v>
      </c>
      <c r="F72" s="275">
        <v>664.642</v>
      </c>
      <c r="G72" s="272"/>
      <c r="H72" s="272">
        <f>F72*G72</f>
        <v>0</v>
      </c>
      <c r="I72" s="287">
        <v>21</v>
      </c>
      <c r="J72" s="309"/>
    </row>
    <row r="73" spans="1:10" s="6" customFormat="1" ht="13.5" customHeight="1">
      <c r="A73" s="273">
        <v>52</v>
      </c>
      <c r="B73" s="274">
        <v>4</v>
      </c>
      <c r="C73" s="271" t="s">
        <v>129</v>
      </c>
      <c r="D73" s="271" t="s">
        <v>232</v>
      </c>
      <c r="E73" s="271" t="s">
        <v>63</v>
      </c>
      <c r="F73" s="275">
        <v>5981.778</v>
      </c>
      <c r="G73" s="272"/>
      <c r="H73" s="272">
        <f>F73*G73</f>
        <v>0</v>
      </c>
      <c r="I73" s="287">
        <v>21</v>
      </c>
      <c r="J73" s="309"/>
    </row>
    <row r="74" spans="1:10" s="6" customFormat="1" ht="24" customHeight="1" thickBot="1">
      <c r="A74" s="299">
        <v>53</v>
      </c>
      <c r="B74" s="300">
        <v>4</v>
      </c>
      <c r="C74" s="301" t="s">
        <v>233</v>
      </c>
      <c r="D74" s="301" t="s">
        <v>234</v>
      </c>
      <c r="E74" s="301" t="s">
        <v>63</v>
      </c>
      <c r="F74" s="302">
        <v>664.642</v>
      </c>
      <c r="G74" s="305"/>
      <c r="H74" s="305">
        <f>F74*G74</f>
        <v>0</v>
      </c>
      <c r="I74" s="306">
        <v>21</v>
      </c>
      <c r="J74" s="309"/>
    </row>
    <row r="75" spans="1:10" s="6" customFormat="1" ht="21" customHeight="1" thickBot="1">
      <c r="A75" s="315"/>
      <c r="B75" s="315"/>
      <c r="C75" s="316" t="s">
        <v>131</v>
      </c>
      <c r="D75" s="316" t="s">
        <v>132</v>
      </c>
      <c r="E75" s="316"/>
      <c r="F75" s="317"/>
      <c r="G75" s="318"/>
      <c r="H75" s="318">
        <f>SUM(H76)</f>
        <v>0</v>
      </c>
      <c r="I75" s="319"/>
      <c r="J75" s="309"/>
    </row>
    <row r="76" spans="1:10" s="6" customFormat="1" ht="13.5" customHeight="1" thickBot="1">
      <c r="A76" s="336">
        <v>54</v>
      </c>
      <c r="B76" s="337">
        <v>4</v>
      </c>
      <c r="C76" s="338" t="s">
        <v>257</v>
      </c>
      <c r="D76" s="338" t="s">
        <v>258</v>
      </c>
      <c r="E76" s="338" t="s">
        <v>63</v>
      </c>
      <c r="F76" s="339">
        <v>965.987</v>
      </c>
      <c r="G76" s="340"/>
      <c r="H76" s="340">
        <f>F76*G76</f>
        <v>0</v>
      </c>
      <c r="I76" s="341">
        <v>21</v>
      </c>
      <c r="J76" s="309"/>
    </row>
    <row r="77" spans="1:10" s="6" customFormat="1" ht="21" customHeight="1">
      <c r="A77" s="315"/>
      <c r="B77" s="315"/>
      <c r="C77" s="316" t="s">
        <v>135</v>
      </c>
      <c r="D77" s="316" t="s">
        <v>136</v>
      </c>
      <c r="E77" s="316"/>
      <c r="F77" s="317"/>
      <c r="G77" s="318"/>
      <c r="H77" s="318">
        <f>H78</f>
        <v>0</v>
      </c>
      <c r="I77" s="319"/>
      <c r="J77" s="309"/>
    </row>
    <row r="78" spans="1:10" s="6" customFormat="1" ht="21" customHeight="1" thickBot="1">
      <c r="A78" s="315"/>
      <c r="B78" s="315"/>
      <c r="C78" s="316" t="s">
        <v>137</v>
      </c>
      <c r="D78" s="316" t="s">
        <v>138</v>
      </c>
      <c r="E78" s="316"/>
      <c r="F78" s="317"/>
      <c r="G78" s="318"/>
      <c r="H78" s="318">
        <f>SUM(H79:H80)</f>
        <v>0</v>
      </c>
      <c r="I78" s="319"/>
      <c r="J78" s="309"/>
    </row>
    <row r="79" spans="1:10" s="6" customFormat="1" ht="13.5" customHeight="1">
      <c r="A79" s="278">
        <v>55</v>
      </c>
      <c r="B79" s="279">
        <v>4</v>
      </c>
      <c r="C79" s="280" t="s">
        <v>139</v>
      </c>
      <c r="D79" s="280" t="s">
        <v>140</v>
      </c>
      <c r="E79" s="280" t="s">
        <v>74</v>
      </c>
      <c r="F79" s="281">
        <v>9</v>
      </c>
      <c r="G79" s="307"/>
      <c r="H79" s="307">
        <f>F79*G79</f>
        <v>0</v>
      </c>
      <c r="I79" s="308">
        <v>21</v>
      </c>
      <c r="J79" s="309"/>
    </row>
    <row r="80" spans="1:10" s="6" customFormat="1" ht="13.5" customHeight="1" thickBot="1">
      <c r="A80" s="299">
        <v>56</v>
      </c>
      <c r="B80" s="300">
        <v>4</v>
      </c>
      <c r="C80" s="301" t="s">
        <v>141</v>
      </c>
      <c r="D80" s="301" t="s">
        <v>142</v>
      </c>
      <c r="E80" s="301" t="s">
        <v>35</v>
      </c>
      <c r="F80" s="302">
        <v>260.98</v>
      </c>
      <c r="G80" s="305"/>
      <c r="H80" s="305">
        <f>F80*G80</f>
        <v>0</v>
      </c>
      <c r="I80" s="306">
        <v>21</v>
      </c>
      <c r="J80" s="309"/>
    </row>
    <row r="81" spans="1:10" s="6" customFormat="1" ht="21" customHeight="1">
      <c r="A81" s="342"/>
      <c r="B81" s="342"/>
      <c r="C81" s="343"/>
      <c r="D81" s="343" t="s">
        <v>143</v>
      </c>
      <c r="E81" s="343"/>
      <c r="F81" s="344"/>
      <c r="G81" s="345"/>
      <c r="H81" s="345">
        <f>H12+H77</f>
        <v>0</v>
      </c>
      <c r="I81" s="319"/>
      <c r="J81" s="309"/>
    </row>
    <row r="82" spans="1:10" ht="12" customHeight="1">
      <c r="A82" s="346"/>
      <c r="B82" s="346"/>
      <c r="C82" s="347"/>
      <c r="D82" s="347"/>
      <c r="E82" s="347"/>
      <c r="F82" s="348"/>
      <c r="G82" s="349"/>
      <c r="H82" s="349"/>
      <c r="I82" s="350"/>
      <c r="J82" s="351"/>
    </row>
    <row r="83" spans="1:10" ht="12" customHeight="1">
      <c r="A83" s="346"/>
      <c r="B83" s="346"/>
      <c r="C83" s="347"/>
      <c r="D83" s="347"/>
      <c r="E83" s="347"/>
      <c r="F83" s="348"/>
      <c r="G83" s="349"/>
      <c r="H83" s="349"/>
      <c r="I83" s="350"/>
      <c r="J83" s="351"/>
    </row>
    <row r="84" spans="1:10" ht="12" customHeight="1">
      <c r="A84" s="346"/>
      <c r="B84" s="346"/>
      <c r="C84" s="347"/>
      <c r="D84" s="347"/>
      <c r="E84" s="347"/>
      <c r="F84" s="348"/>
      <c r="G84" s="349"/>
      <c r="H84" s="349"/>
      <c r="I84" s="350"/>
      <c r="J84" s="351"/>
    </row>
    <row r="85" spans="1:10" ht="12" customHeight="1">
      <c r="A85" s="346"/>
      <c r="B85" s="346"/>
      <c r="C85" s="347"/>
      <c r="D85" s="347"/>
      <c r="E85" s="347"/>
      <c r="F85" s="348"/>
      <c r="G85" s="349"/>
      <c r="H85" s="349"/>
      <c r="I85" s="350"/>
      <c r="J85" s="351"/>
    </row>
    <row r="86" spans="1:10" ht="12" customHeight="1">
      <c r="A86" s="346"/>
      <c r="B86" s="346"/>
      <c r="C86" s="347"/>
      <c r="D86" s="347"/>
      <c r="E86" s="347"/>
      <c r="F86" s="348"/>
      <c r="G86" s="349"/>
      <c r="H86" s="349"/>
      <c r="I86" s="350"/>
      <c r="J86" s="351"/>
    </row>
    <row r="87" spans="1:10" ht="12" customHeight="1">
      <c r="A87" s="346"/>
      <c r="B87" s="346"/>
      <c r="C87" s="347"/>
      <c r="D87" s="347"/>
      <c r="E87" s="347"/>
      <c r="F87" s="348"/>
      <c r="G87" s="349"/>
      <c r="H87" s="349"/>
      <c r="I87" s="350"/>
      <c r="J87" s="351"/>
    </row>
    <row r="88" spans="1:10" ht="12" customHeight="1">
      <c r="A88" s="346"/>
      <c r="B88" s="346"/>
      <c r="C88" s="347"/>
      <c r="D88" s="347"/>
      <c r="E88" s="347"/>
      <c r="F88" s="348"/>
      <c r="G88" s="349"/>
      <c r="H88" s="349"/>
      <c r="I88" s="350"/>
      <c r="J88" s="351"/>
    </row>
    <row r="89" spans="1:10" ht="12" customHeight="1">
      <c r="A89" s="346"/>
      <c r="B89" s="346"/>
      <c r="C89" s="347"/>
      <c r="D89" s="347"/>
      <c r="E89" s="347"/>
      <c r="F89" s="348"/>
      <c r="G89" s="349"/>
      <c r="H89" s="349"/>
      <c r="I89" s="350"/>
      <c r="J89" s="351"/>
    </row>
    <row r="90" spans="1:10" ht="12" customHeight="1">
      <c r="A90" s="346"/>
      <c r="B90" s="346"/>
      <c r="C90" s="347"/>
      <c r="D90" s="347"/>
      <c r="E90" s="347"/>
      <c r="F90" s="348"/>
      <c r="G90" s="349"/>
      <c r="H90" s="349"/>
      <c r="I90" s="350"/>
      <c r="J90" s="351"/>
    </row>
    <row r="91" spans="1:10" ht="12" customHeight="1">
      <c r="A91" s="346"/>
      <c r="B91" s="346"/>
      <c r="C91" s="347"/>
      <c r="D91" s="347"/>
      <c r="E91" s="347"/>
      <c r="F91" s="348"/>
      <c r="G91" s="349"/>
      <c r="H91" s="349"/>
      <c r="I91" s="350"/>
      <c r="J91" s="351"/>
    </row>
    <row r="92" spans="1:10" ht="12" customHeight="1">
      <c r="A92" s="346"/>
      <c r="B92" s="346"/>
      <c r="C92" s="347"/>
      <c r="D92" s="347"/>
      <c r="E92" s="347"/>
      <c r="F92" s="348"/>
      <c r="G92" s="349"/>
      <c r="H92" s="349"/>
      <c r="I92" s="350"/>
      <c r="J92" s="351"/>
    </row>
    <row r="93" spans="1:10" ht="12" customHeight="1">
      <c r="A93" s="346"/>
      <c r="B93" s="346"/>
      <c r="C93" s="347"/>
      <c r="D93" s="347"/>
      <c r="E93" s="347"/>
      <c r="F93" s="348"/>
      <c r="G93" s="349"/>
      <c r="H93" s="349"/>
      <c r="I93" s="350"/>
      <c r="J93" s="351"/>
    </row>
    <row r="94" spans="1:10" ht="12" customHeight="1">
      <c r="A94" s="346"/>
      <c r="B94" s="346"/>
      <c r="C94" s="347"/>
      <c r="D94" s="347"/>
      <c r="E94" s="347"/>
      <c r="F94" s="348"/>
      <c r="G94" s="349"/>
      <c r="H94" s="349"/>
      <c r="I94" s="350"/>
      <c r="J94" s="351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6"/>
    </row>
    <row r="101" ht="12" customHeight="1">
      <c r="I101" s="26"/>
    </row>
    <row r="102" ht="12" customHeight="1">
      <c r="I102" s="26"/>
    </row>
    <row r="103" ht="12" customHeight="1">
      <c r="I103" s="26"/>
    </row>
    <row r="104" ht="12" customHeight="1">
      <c r="I104" s="26"/>
    </row>
    <row r="105" ht="12" customHeight="1">
      <c r="I105" s="26"/>
    </row>
    <row r="106" ht="12" customHeight="1">
      <c r="I106" s="26"/>
    </row>
    <row r="107" ht="12" customHeight="1">
      <c r="I107" s="26"/>
    </row>
    <row r="108" ht="12" customHeight="1">
      <c r="I108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showGridLines="0" view="pageBreakPreview" zoomScaleSheetLayoutView="100" zoomScalePageLayoutView="0" workbookViewId="0" topLeftCell="A1">
      <selection activeCell="H13" sqref="H13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604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610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605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609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318">
        <f>H13+H21+H24+H32+H39+H44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SUM(H14:H20)</f>
        <v>0</v>
      </c>
    </row>
    <row r="14" spans="1:10" s="6" customFormat="1" ht="13.5" customHeight="1">
      <c r="A14" s="278">
        <v>1</v>
      </c>
      <c r="B14" s="279">
        <v>5</v>
      </c>
      <c r="C14" s="280" t="s">
        <v>18</v>
      </c>
      <c r="D14" s="280" t="s">
        <v>19</v>
      </c>
      <c r="E14" s="280" t="s">
        <v>20</v>
      </c>
      <c r="F14" s="281">
        <v>9</v>
      </c>
      <c r="G14" s="307"/>
      <c r="H14" s="307">
        <f aca="true" t="shared" si="0" ref="H14:H20">F14*G14</f>
        <v>0</v>
      </c>
      <c r="I14" s="308">
        <v>21</v>
      </c>
      <c r="J14" s="309"/>
    </row>
    <row r="15" spans="1:10" s="6" customFormat="1" ht="24" customHeight="1">
      <c r="A15" s="273">
        <v>2</v>
      </c>
      <c r="B15" s="274">
        <v>5</v>
      </c>
      <c r="C15" s="271" t="s">
        <v>21</v>
      </c>
      <c r="D15" s="271" t="s">
        <v>22</v>
      </c>
      <c r="E15" s="271" t="s">
        <v>20</v>
      </c>
      <c r="F15" s="275">
        <v>9</v>
      </c>
      <c r="G15" s="272"/>
      <c r="H15" s="272">
        <f t="shared" si="0"/>
        <v>0</v>
      </c>
      <c r="I15" s="287">
        <v>21</v>
      </c>
      <c r="J15" s="309"/>
    </row>
    <row r="16" spans="1:10" s="6" customFormat="1" ht="13.5" customHeight="1">
      <c r="A16" s="273">
        <v>3</v>
      </c>
      <c r="B16" s="274">
        <v>5</v>
      </c>
      <c r="C16" s="271" t="s">
        <v>23</v>
      </c>
      <c r="D16" s="271" t="s">
        <v>24</v>
      </c>
      <c r="E16" s="271" t="s">
        <v>20</v>
      </c>
      <c r="F16" s="275">
        <v>9</v>
      </c>
      <c r="G16" s="272"/>
      <c r="H16" s="272">
        <f t="shared" si="0"/>
        <v>0</v>
      </c>
      <c r="I16" s="287">
        <v>21</v>
      </c>
      <c r="J16" s="309"/>
    </row>
    <row r="17" spans="1:10" s="6" customFormat="1" ht="24" customHeight="1">
      <c r="A17" s="273">
        <v>4</v>
      </c>
      <c r="B17" s="274">
        <v>5</v>
      </c>
      <c r="C17" s="271" t="s">
        <v>25</v>
      </c>
      <c r="D17" s="271" t="s">
        <v>26</v>
      </c>
      <c r="E17" s="271" t="s">
        <v>20</v>
      </c>
      <c r="F17" s="275">
        <v>12.25</v>
      </c>
      <c r="G17" s="272"/>
      <c r="H17" s="272">
        <f t="shared" si="0"/>
        <v>0</v>
      </c>
      <c r="I17" s="287">
        <v>21</v>
      </c>
      <c r="J17" s="309"/>
    </row>
    <row r="18" spans="1:10" s="6" customFormat="1" ht="24" customHeight="1">
      <c r="A18" s="273">
        <v>5</v>
      </c>
      <c r="B18" s="274">
        <v>5</v>
      </c>
      <c r="C18" s="271" t="s">
        <v>150</v>
      </c>
      <c r="D18" s="271" t="s">
        <v>151</v>
      </c>
      <c r="E18" s="271" t="s">
        <v>40</v>
      </c>
      <c r="F18" s="275">
        <v>42.21</v>
      </c>
      <c r="G18" s="272"/>
      <c r="H18" s="272">
        <f t="shared" si="0"/>
        <v>0</v>
      </c>
      <c r="I18" s="287">
        <v>21</v>
      </c>
      <c r="J18" s="309"/>
    </row>
    <row r="19" spans="1:10" s="6" customFormat="1" ht="24" customHeight="1">
      <c r="A19" s="273">
        <v>6</v>
      </c>
      <c r="B19" s="274">
        <v>5</v>
      </c>
      <c r="C19" s="271" t="s">
        <v>55</v>
      </c>
      <c r="D19" s="271" t="s">
        <v>56</v>
      </c>
      <c r="E19" s="271" t="s">
        <v>40</v>
      </c>
      <c r="F19" s="275">
        <v>42.21</v>
      </c>
      <c r="G19" s="272"/>
      <c r="H19" s="272">
        <f t="shared" si="0"/>
        <v>0</v>
      </c>
      <c r="I19" s="287">
        <v>21</v>
      </c>
      <c r="J19" s="309"/>
    </row>
    <row r="20" spans="1:10" s="6" customFormat="1" ht="24" customHeight="1" thickBot="1">
      <c r="A20" s="299">
        <v>7</v>
      </c>
      <c r="B20" s="300">
        <v>5</v>
      </c>
      <c r="C20" s="301" t="s">
        <v>68</v>
      </c>
      <c r="D20" s="301" t="s">
        <v>202</v>
      </c>
      <c r="E20" s="301" t="s">
        <v>63</v>
      </c>
      <c r="F20" s="302">
        <v>15.401</v>
      </c>
      <c r="G20" s="305"/>
      <c r="H20" s="305">
        <f t="shared" si="0"/>
        <v>0</v>
      </c>
      <c r="I20" s="306">
        <v>21</v>
      </c>
      <c r="J20" s="309"/>
    </row>
    <row r="21" spans="1:10" s="6" customFormat="1" ht="21" customHeight="1" thickBot="1">
      <c r="A21" s="315"/>
      <c r="B21" s="315"/>
      <c r="C21" s="316" t="s">
        <v>12</v>
      </c>
      <c r="D21" s="316" t="s">
        <v>81</v>
      </c>
      <c r="E21" s="316"/>
      <c r="F21" s="317"/>
      <c r="G21" s="318"/>
      <c r="H21" s="318">
        <f>SUM(H22:H23)</f>
        <v>0</v>
      </c>
      <c r="I21" s="319"/>
      <c r="J21" s="309"/>
    </row>
    <row r="22" spans="1:10" s="6" customFormat="1" ht="13.5" customHeight="1">
      <c r="A22" s="370" t="s">
        <v>669</v>
      </c>
      <c r="B22" s="279">
        <v>5</v>
      </c>
      <c r="C22" s="280" t="s">
        <v>203</v>
      </c>
      <c r="D22" s="280" t="s">
        <v>204</v>
      </c>
      <c r="E22" s="280" t="s">
        <v>40</v>
      </c>
      <c r="F22" s="281">
        <v>0.662</v>
      </c>
      <c r="G22" s="307"/>
      <c r="H22" s="307">
        <f>F22*G22</f>
        <v>0</v>
      </c>
      <c r="I22" s="308">
        <v>21</v>
      </c>
      <c r="J22" s="309"/>
    </row>
    <row r="23" spans="1:10" s="6" customFormat="1" ht="24" customHeight="1" thickBot="1">
      <c r="A23" s="357" t="s">
        <v>670</v>
      </c>
      <c r="B23" s="300">
        <v>5</v>
      </c>
      <c r="C23" s="301" t="s">
        <v>689</v>
      </c>
      <c r="D23" s="301" t="s">
        <v>638</v>
      </c>
      <c r="E23" s="301" t="s">
        <v>40</v>
      </c>
      <c r="F23" s="302">
        <v>0.256</v>
      </c>
      <c r="G23" s="305"/>
      <c r="H23" s="305">
        <f>F23*G23</f>
        <v>0</v>
      </c>
      <c r="I23" s="306">
        <v>21</v>
      </c>
      <c r="J23" s="309"/>
    </row>
    <row r="24" spans="1:10" s="6" customFormat="1" ht="21" customHeight="1" thickBot="1">
      <c r="A24" s="315"/>
      <c r="B24" s="315"/>
      <c r="C24" s="316" t="s">
        <v>13</v>
      </c>
      <c r="D24" s="316" t="s">
        <v>85</v>
      </c>
      <c r="E24" s="316"/>
      <c r="F24" s="317"/>
      <c r="G24" s="318"/>
      <c r="H24" s="318">
        <f>SUM(H25:H31)</f>
        <v>0</v>
      </c>
      <c r="I24" s="319"/>
      <c r="J24" s="309"/>
    </row>
    <row r="25" spans="1:10" s="6" customFormat="1" ht="13.5" customHeight="1">
      <c r="A25" s="278">
        <v>8</v>
      </c>
      <c r="B25" s="279">
        <v>5</v>
      </c>
      <c r="C25" s="280" t="s">
        <v>159</v>
      </c>
      <c r="D25" s="280" t="s">
        <v>160</v>
      </c>
      <c r="E25" s="280" t="s">
        <v>20</v>
      </c>
      <c r="F25" s="281">
        <v>9</v>
      </c>
      <c r="G25" s="307"/>
      <c r="H25" s="307">
        <f aca="true" t="shared" si="1" ref="H25:H31">F25*G25</f>
        <v>0</v>
      </c>
      <c r="I25" s="308">
        <v>21</v>
      </c>
      <c r="J25" s="309"/>
    </row>
    <row r="26" spans="1:10" s="6" customFormat="1" ht="24" customHeight="1">
      <c r="A26" s="273">
        <v>9</v>
      </c>
      <c r="B26" s="274">
        <v>5</v>
      </c>
      <c r="C26" s="271" t="s">
        <v>86</v>
      </c>
      <c r="D26" s="271" t="s">
        <v>87</v>
      </c>
      <c r="E26" s="271" t="s">
        <v>20</v>
      </c>
      <c r="F26" s="275">
        <v>9</v>
      </c>
      <c r="G26" s="272"/>
      <c r="H26" s="272">
        <f t="shared" si="1"/>
        <v>0</v>
      </c>
      <c r="I26" s="287">
        <v>21</v>
      </c>
      <c r="J26" s="309"/>
    </row>
    <row r="27" spans="1:10" s="6" customFormat="1" ht="24" customHeight="1">
      <c r="A27" s="273">
        <v>10</v>
      </c>
      <c r="B27" s="274">
        <v>5</v>
      </c>
      <c r="C27" s="271" t="s">
        <v>88</v>
      </c>
      <c r="D27" s="271" t="s">
        <v>89</v>
      </c>
      <c r="E27" s="271" t="s">
        <v>20</v>
      </c>
      <c r="F27" s="275">
        <v>9</v>
      </c>
      <c r="G27" s="272"/>
      <c r="H27" s="272">
        <f t="shared" si="1"/>
        <v>0</v>
      </c>
      <c r="I27" s="287">
        <v>21</v>
      </c>
      <c r="J27" s="309"/>
    </row>
    <row r="28" spans="1:10" s="6" customFormat="1" ht="24" customHeight="1">
      <c r="A28" s="273">
        <v>11</v>
      </c>
      <c r="B28" s="274">
        <v>5</v>
      </c>
      <c r="C28" s="271" t="s">
        <v>207</v>
      </c>
      <c r="D28" s="271" t="s">
        <v>208</v>
      </c>
      <c r="E28" s="271" t="s">
        <v>20</v>
      </c>
      <c r="F28" s="275">
        <v>12.25</v>
      </c>
      <c r="G28" s="272"/>
      <c r="H28" s="272">
        <f t="shared" si="1"/>
        <v>0</v>
      </c>
      <c r="I28" s="287">
        <v>21</v>
      </c>
      <c r="J28" s="309"/>
    </row>
    <row r="29" spans="1:10" s="6" customFormat="1" ht="24" customHeight="1">
      <c r="A29" s="295">
        <v>12</v>
      </c>
      <c r="B29" s="296">
        <v>5</v>
      </c>
      <c r="C29" s="297" t="s">
        <v>161</v>
      </c>
      <c r="D29" s="297" t="s">
        <v>162</v>
      </c>
      <c r="E29" s="297" t="s">
        <v>20</v>
      </c>
      <c r="F29" s="298">
        <v>9</v>
      </c>
      <c r="G29" s="328"/>
      <c r="H29" s="328">
        <f t="shared" si="1"/>
        <v>0</v>
      </c>
      <c r="I29" s="329">
        <v>21</v>
      </c>
      <c r="J29" s="309"/>
    </row>
    <row r="30" spans="1:10" s="6" customFormat="1" ht="13.5" customHeight="1">
      <c r="A30" s="353" t="s">
        <v>635</v>
      </c>
      <c r="B30" s="354">
        <v>5</v>
      </c>
      <c r="C30" s="355">
        <v>573211111</v>
      </c>
      <c r="D30" s="355" t="s">
        <v>616</v>
      </c>
      <c r="E30" s="355" t="s">
        <v>20</v>
      </c>
      <c r="F30" s="294">
        <v>30.25</v>
      </c>
      <c r="G30" s="294"/>
      <c r="H30" s="328">
        <f t="shared" si="1"/>
        <v>0</v>
      </c>
      <c r="I30" s="287">
        <v>21</v>
      </c>
      <c r="J30" s="309"/>
    </row>
    <row r="31" spans="1:10" s="6" customFormat="1" ht="13.5" customHeight="1" thickBot="1">
      <c r="A31" s="357" t="s">
        <v>636</v>
      </c>
      <c r="B31" s="334">
        <v>5</v>
      </c>
      <c r="C31" s="335">
        <v>573191111</v>
      </c>
      <c r="D31" s="335" t="s">
        <v>618</v>
      </c>
      <c r="E31" s="335" t="s">
        <v>20</v>
      </c>
      <c r="F31" s="291">
        <v>9</v>
      </c>
      <c r="G31" s="291"/>
      <c r="H31" s="504">
        <f t="shared" si="1"/>
        <v>0</v>
      </c>
      <c r="I31" s="293">
        <v>21</v>
      </c>
      <c r="J31" s="309"/>
    </row>
    <row r="32" spans="1:10" s="6" customFormat="1" ht="21" customHeight="1" thickBot="1">
      <c r="A32" s="315"/>
      <c r="B32" s="315"/>
      <c r="C32" s="316" t="s">
        <v>14</v>
      </c>
      <c r="D32" s="316" t="s">
        <v>96</v>
      </c>
      <c r="E32" s="316"/>
      <c r="F32" s="317"/>
      <c r="G32" s="318"/>
      <c r="H32" s="318">
        <f>SUM(H33:H38)</f>
        <v>0</v>
      </c>
      <c r="I32" s="319"/>
      <c r="J32" s="309"/>
    </row>
    <row r="33" spans="1:10" s="6" customFormat="1" ht="24" customHeight="1">
      <c r="A33" s="278">
        <v>13</v>
      </c>
      <c r="B33" s="279">
        <v>5</v>
      </c>
      <c r="C33" s="280" t="s">
        <v>109</v>
      </c>
      <c r="D33" s="280" t="s">
        <v>110</v>
      </c>
      <c r="E33" s="280" t="s">
        <v>80</v>
      </c>
      <c r="F33" s="281">
        <v>1</v>
      </c>
      <c r="G33" s="307"/>
      <c r="H33" s="307">
        <f aca="true" t="shared" si="2" ref="H33:H38">F33*G33</f>
        <v>0</v>
      </c>
      <c r="I33" s="308">
        <v>21</v>
      </c>
      <c r="J33" s="309"/>
    </row>
    <row r="34" spans="1:10" s="6" customFormat="1" ht="24" customHeight="1">
      <c r="A34" s="273">
        <v>14</v>
      </c>
      <c r="B34" s="274">
        <v>5</v>
      </c>
      <c r="C34" s="271" t="s">
        <v>169</v>
      </c>
      <c r="D34" s="271" t="s">
        <v>170</v>
      </c>
      <c r="E34" s="271" t="s">
        <v>80</v>
      </c>
      <c r="F34" s="275">
        <v>1</v>
      </c>
      <c r="G34" s="272"/>
      <c r="H34" s="272">
        <f t="shared" si="2"/>
        <v>0</v>
      </c>
      <c r="I34" s="287">
        <v>21</v>
      </c>
      <c r="J34" s="309"/>
    </row>
    <row r="35" spans="1:10" s="6" customFormat="1" ht="24" customHeight="1">
      <c r="A35" s="273">
        <v>15</v>
      </c>
      <c r="B35" s="274">
        <v>5</v>
      </c>
      <c r="C35" s="271" t="s">
        <v>163</v>
      </c>
      <c r="D35" s="271" t="s">
        <v>164</v>
      </c>
      <c r="E35" s="271" t="s">
        <v>35</v>
      </c>
      <c r="F35" s="275">
        <v>15.22</v>
      </c>
      <c r="G35" s="272"/>
      <c r="H35" s="272">
        <f t="shared" si="2"/>
        <v>0</v>
      </c>
      <c r="I35" s="287">
        <v>21</v>
      </c>
      <c r="J35" s="309"/>
    </row>
    <row r="36" spans="1:10" s="6" customFormat="1" ht="34.5" customHeight="1">
      <c r="A36" s="273">
        <v>16</v>
      </c>
      <c r="B36" s="274">
        <v>5</v>
      </c>
      <c r="C36" s="271" t="s">
        <v>255</v>
      </c>
      <c r="D36" s="271" t="s">
        <v>256</v>
      </c>
      <c r="E36" s="271" t="s">
        <v>254</v>
      </c>
      <c r="F36" s="275">
        <v>1</v>
      </c>
      <c r="G36" s="272"/>
      <c r="H36" s="272">
        <f t="shared" si="2"/>
        <v>0</v>
      </c>
      <c r="I36" s="287">
        <v>21</v>
      </c>
      <c r="J36" s="309"/>
    </row>
    <row r="37" spans="1:10" s="6" customFormat="1" ht="13.5" customHeight="1">
      <c r="A37" s="273">
        <v>17</v>
      </c>
      <c r="B37" s="274">
        <v>5</v>
      </c>
      <c r="C37" s="271" t="s">
        <v>121</v>
      </c>
      <c r="D37" s="271" t="s">
        <v>122</v>
      </c>
      <c r="E37" s="271" t="s">
        <v>35</v>
      </c>
      <c r="F37" s="275">
        <v>15.22</v>
      </c>
      <c r="G37" s="272"/>
      <c r="H37" s="272">
        <f t="shared" si="2"/>
        <v>0</v>
      </c>
      <c r="I37" s="287">
        <v>21</v>
      </c>
      <c r="J37" s="309"/>
    </row>
    <row r="38" spans="1:10" s="6" customFormat="1" ht="24" customHeight="1" thickBot="1">
      <c r="A38" s="299">
        <v>18</v>
      </c>
      <c r="B38" s="300">
        <v>5</v>
      </c>
      <c r="C38" s="301" t="s">
        <v>176</v>
      </c>
      <c r="D38" s="301" t="s">
        <v>177</v>
      </c>
      <c r="E38" s="301" t="s">
        <v>116</v>
      </c>
      <c r="F38" s="302">
        <v>1</v>
      </c>
      <c r="G38" s="305"/>
      <c r="H38" s="305">
        <f t="shared" si="2"/>
        <v>0</v>
      </c>
      <c r="I38" s="306">
        <v>21</v>
      </c>
      <c r="J38" s="309"/>
    </row>
    <row r="39" spans="1:10" s="6" customFormat="1" ht="21" customHeight="1" thickBot="1">
      <c r="A39" s="315"/>
      <c r="B39" s="315"/>
      <c r="C39" s="316" t="s">
        <v>123</v>
      </c>
      <c r="D39" s="316" t="s">
        <v>124</v>
      </c>
      <c r="E39" s="316"/>
      <c r="F39" s="317"/>
      <c r="G39" s="318"/>
      <c r="H39" s="318">
        <f>SUM(H40:H43)</f>
        <v>0</v>
      </c>
      <c r="I39" s="319"/>
      <c r="J39" s="309"/>
    </row>
    <row r="40" spans="1:10" s="6" customFormat="1" ht="13.5" customHeight="1">
      <c r="A40" s="278">
        <v>19</v>
      </c>
      <c r="B40" s="279">
        <v>5</v>
      </c>
      <c r="C40" s="280" t="s">
        <v>125</v>
      </c>
      <c r="D40" s="280" t="s">
        <v>126</v>
      </c>
      <c r="E40" s="280" t="s">
        <v>35</v>
      </c>
      <c r="F40" s="281">
        <v>16</v>
      </c>
      <c r="G40" s="307"/>
      <c r="H40" s="307">
        <f>F40*G40</f>
        <v>0</v>
      </c>
      <c r="I40" s="308">
        <v>21</v>
      </c>
      <c r="J40" s="309"/>
    </row>
    <row r="41" spans="1:10" s="6" customFormat="1" ht="13.5" customHeight="1">
      <c r="A41" s="273">
        <v>20</v>
      </c>
      <c r="B41" s="274">
        <v>5</v>
      </c>
      <c r="C41" s="271" t="s">
        <v>127</v>
      </c>
      <c r="D41" s="271" t="s">
        <v>231</v>
      </c>
      <c r="E41" s="271" t="s">
        <v>63</v>
      </c>
      <c r="F41" s="275">
        <v>15.401</v>
      </c>
      <c r="G41" s="272"/>
      <c r="H41" s="272">
        <f>F41*G41</f>
        <v>0</v>
      </c>
      <c r="I41" s="287">
        <v>21</v>
      </c>
      <c r="J41" s="309"/>
    </row>
    <row r="42" spans="1:10" s="6" customFormat="1" ht="13.5" customHeight="1">
      <c r="A42" s="273">
        <v>21</v>
      </c>
      <c r="B42" s="274">
        <v>5</v>
      </c>
      <c r="C42" s="271" t="s">
        <v>129</v>
      </c>
      <c r="D42" s="271" t="s">
        <v>232</v>
      </c>
      <c r="E42" s="271" t="s">
        <v>63</v>
      </c>
      <c r="F42" s="275">
        <v>138.609</v>
      </c>
      <c r="G42" s="272"/>
      <c r="H42" s="272">
        <f>F42*G42</f>
        <v>0</v>
      </c>
      <c r="I42" s="287">
        <v>21</v>
      </c>
      <c r="J42" s="309"/>
    </row>
    <row r="43" spans="1:10" s="6" customFormat="1" ht="24" customHeight="1" thickBot="1">
      <c r="A43" s="299">
        <v>22</v>
      </c>
      <c r="B43" s="300">
        <v>5</v>
      </c>
      <c r="C43" s="301" t="s">
        <v>233</v>
      </c>
      <c r="D43" s="301" t="s">
        <v>234</v>
      </c>
      <c r="E43" s="301" t="s">
        <v>63</v>
      </c>
      <c r="F43" s="302">
        <v>15.401</v>
      </c>
      <c r="G43" s="305"/>
      <c r="H43" s="305">
        <f>F43*G43</f>
        <v>0</v>
      </c>
      <c r="I43" s="306">
        <v>21</v>
      </c>
      <c r="J43" s="309"/>
    </row>
    <row r="44" spans="1:10" s="6" customFormat="1" ht="21" customHeight="1" thickBot="1">
      <c r="A44" s="315"/>
      <c r="B44" s="315"/>
      <c r="C44" s="316" t="s">
        <v>131</v>
      </c>
      <c r="D44" s="316" t="s">
        <v>132</v>
      </c>
      <c r="E44" s="316"/>
      <c r="F44" s="317"/>
      <c r="G44" s="318"/>
      <c r="H44" s="318">
        <f>SUM(H45)</f>
        <v>0</v>
      </c>
      <c r="I44" s="319"/>
      <c r="J44" s="309"/>
    </row>
    <row r="45" spans="1:10" s="6" customFormat="1" ht="13.5" customHeight="1" thickBot="1">
      <c r="A45" s="336">
        <v>23</v>
      </c>
      <c r="B45" s="337">
        <v>5</v>
      </c>
      <c r="C45" s="338" t="s">
        <v>133</v>
      </c>
      <c r="D45" s="338" t="s">
        <v>259</v>
      </c>
      <c r="E45" s="338" t="s">
        <v>63</v>
      </c>
      <c r="F45" s="339">
        <v>1.475</v>
      </c>
      <c r="G45" s="340"/>
      <c r="H45" s="340">
        <f>F45*G45</f>
        <v>0</v>
      </c>
      <c r="I45" s="341">
        <v>21</v>
      </c>
      <c r="J45" s="309"/>
    </row>
    <row r="46" spans="1:10" s="6" customFormat="1" ht="21" customHeight="1">
      <c r="A46" s="315"/>
      <c r="B46" s="315"/>
      <c r="C46" s="316" t="s">
        <v>135</v>
      </c>
      <c r="D46" s="316" t="s">
        <v>136</v>
      </c>
      <c r="E46" s="316"/>
      <c r="F46" s="317"/>
      <c r="G46" s="318"/>
      <c r="H46" s="318">
        <f>H47</f>
        <v>0</v>
      </c>
      <c r="I46" s="319"/>
      <c r="J46" s="309"/>
    </row>
    <row r="47" spans="1:10" s="6" customFormat="1" ht="21" customHeight="1" thickBot="1">
      <c r="A47" s="315"/>
      <c r="B47" s="315"/>
      <c r="C47" s="316" t="s">
        <v>137</v>
      </c>
      <c r="D47" s="316" t="s">
        <v>138</v>
      </c>
      <c r="E47" s="316"/>
      <c r="F47" s="317"/>
      <c r="G47" s="318"/>
      <c r="H47" s="318">
        <f>SUM(H48:H49)</f>
        <v>0</v>
      </c>
      <c r="I47" s="319"/>
      <c r="J47" s="309"/>
    </row>
    <row r="48" spans="1:10" s="6" customFormat="1" ht="13.5" customHeight="1">
      <c r="A48" s="278">
        <v>24</v>
      </c>
      <c r="B48" s="279">
        <v>5</v>
      </c>
      <c r="C48" s="280" t="s">
        <v>139</v>
      </c>
      <c r="D48" s="280" t="s">
        <v>140</v>
      </c>
      <c r="E48" s="280" t="s">
        <v>74</v>
      </c>
      <c r="F48" s="281">
        <v>1</v>
      </c>
      <c r="G48" s="307"/>
      <c r="H48" s="307">
        <f>F48*G48</f>
        <v>0</v>
      </c>
      <c r="I48" s="308">
        <v>21</v>
      </c>
      <c r="J48" s="309"/>
    </row>
    <row r="49" spans="1:10" s="6" customFormat="1" ht="13.5" customHeight="1" thickBot="1">
      <c r="A49" s="299">
        <v>25</v>
      </c>
      <c r="B49" s="300">
        <v>5</v>
      </c>
      <c r="C49" s="301" t="s">
        <v>141</v>
      </c>
      <c r="D49" s="301" t="s">
        <v>142</v>
      </c>
      <c r="E49" s="301" t="s">
        <v>35</v>
      </c>
      <c r="F49" s="302">
        <v>15.22</v>
      </c>
      <c r="G49" s="305"/>
      <c r="H49" s="305">
        <f>F49*G49</f>
        <v>0</v>
      </c>
      <c r="I49" s="306">
        <v>21</v>
      </c>
      <c r="J49" s="309"/>
    </row>
    <row r="50" spans="1:10" s="6" customFormat="1" ht="21" customHeight="1">
      <c r="A50" s="342"/>
      <c r="B50" s="342"/>
      <c r="C50" s="343"/>
      <c r="D50" s="343" t="s">
        <v>143</v>
      </c>
      <c r="E50" s="343"/>
      <c r="F50" s="344"/>
      <c r="G50" s="345"/>
      <c r="H50" s="345">
        <f>H12+H46</f>
        <v>0</v>
      </c>
      <c r="I50" s="319"/>
      <c r="J50" s="309"/>
    </row>
    <row r="51" spans="1:10" ht="12" customHeight="1">
      <c r="A51" s="346"/>
      <c r="B51" s="346"/>
      <c r="C51" s="347"/>
      <c r="D51" s="347"/>
      <c r="E51" s="347"/>
      <c r="F51" s="348"/>
      <c r="G51" s="349"/>
      <c r="H51" s="349"/>
      <c r="I51" s="350"/>
      <c r="J51" s="351"/>
    </row>
    <row r="52" spans="1:10" ht="12" customHeight="1">
      <c r="A52" s="346"/>
      <c r="B52" s="346"/>
      <c r="C52" s="347"/>
      <c r="D52" s="347"/>
      <c r="E52" s="347"/>
      <c r="F52" s="348"/>
      <c r="G52" s="349"/>
      <c r="H52" s="349"/>
      <c r="I52" s="350"/>
      <c r="J52" s="351"/>
    </row>
    <row r="53" spans="1:10" ht="12" customHeight="1">
      <c r="A53" s="346"/>
      <c r="B53" s="346"/>
      <c r="C53" s="347"/>
      <c r="D53" s="347"/>
      <c r="E53" s="347"/>
      <c r="F53" s="348"/>
      <c r="G53" s="349"/>
      <c r="H53" s="349"/>
      <c r="I53" s="350"/>
      <c r="J53" s="351"/>
    </row>
    <row r="54" spans="1:10" ht="12" customHeight="1">
      <c r="A54" s="346"/>
      <c r="B54" s="346"/>
      <c r="C54" s="347"/>
      <c r="D54" s="347"/>
      <c r="E54" s="347"/>
      <c r="F54" s="348"/>
      <c r="G54" s="349"/>
      <c r="H54" s="349"/>
      <c r="I54" s="350"/>
      <c r="J54" s="351"/>
    </row>
    <row r="55" spans="1:10" ht="12" customHeight="1">
      <c r="A55" s="346"/>
      <c r="B55" s="346"/>
      <c r="C55" s="347"/>
      <c r="D55" s="347"/>
      <c r="E55" s="347"/>
      <c r="F55" s="348"/>
      <c r="G55" s="349"/>
      <c r="H55" s="349"/>
      <c r="I55" s="350"/>
      <c r="J55" s="351"/>
    </row>
    <row r="56" spans="1:10" ht="12" customHeight="1">
      <c r="A56" s="346"/>
      <c r="B56" s="346"/>
      <c r="C56" s="347"/>
      <c r="D56" s="347"/>
      <c r="E56" s="347"/>
      <c r="F56" s="348"/>
      <c r="G56" s="349"/>
      <c r="H56" s="349"/>
      <c r="I56" s="350"/>
      <c r="J56" s="351"/>
    </row>
    <row r="57" spans="1:10" ht="12" customHeight="1">
      <c r="A57" s="346"/>
      <c r="B57" s="346"/>
      <c r="C57" s="347"/>
      <c r="D57" s="347"/>
      <c r="E57" s="347"/>
      <c r="F57" s="348"/>
      <c r="G57" s="349"/>
      <c r="H57" s="349"/>
      <c r="I57" s="350"/>
      <c r="J57" s="351"/>
    </row>
    <row r="58" ht="12" customHeight="1">
      <c r="I58" s="28"/>
    </row>
    <row r="59" ht="12" customHeight="1">
      <c r="I59" s="28"/>
    </row>
    <row r="60" ht="12" customHeight="1">
      <c r="I60" s="28"/>
    </row>
    <row r="61" ht="12" customHeight="1">
      <c r="I61" s="28"/>
    </row>
    <row r="62" ht="12" customHeight="1">
      <c r="I62" s="28"/>
    </row>
    <row r="63" ht="12" customHeight="1">
      <c r="I63" s="28"/>
    </row>
    <row r="64" ht="12" customHeight="1">
      <c r="I64" s="28"/>
    </row>
    <row r="65" ht="12" customHeight="1">
      <c r="I65" s="28"/>
    </row>
    <row r="66" ht="12" customHeight="1">
      <c r="I66" s="28"/>
    </row>
    <row r="67" ht="12" customHeight="1">
      <c r="I67" s="28"/>
    </row>
    <row r="68" ht="12" customHeight="1">
      <c r="I68" s="28"/>
    </row>
    <row r="69" ht="12" customHeight="1">
      <c r="I69" s="28"/>
    </row>
    <row r="70" ht="12" customHeight="1">
      <c r="I70" s="28"/>
    </row>
    <row r="71" ht="12" customHeight="1">
      <c r="I71" s="28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  <row r="80" ht="12" customHeight="1">
      <c r="I80" s="28"/>
    </row>
    <row r="81" ht="12" customHeight="1">
      <c r="I81" s="28"/>
    </row>
    <row r="82" ht="12" customHeight="1">
      <c r="I82" s="28"/>
    </row>
    <row r="83" ht="12" customHeight="1">
      <c r="I83" s="28"/>
    </row>
    <row r="84" ht="12" customHeight="1">
      <c r="I84" s="28"/>
    </row>
    <row r="85" ht="12" customHeight="1">
      <c r="I85" s="28"/>
    </row>
    <row r="86" ht="12" customHeight="1">
      <c r="I86" s="28"/>
    </row>
    <row r="87" ht="12" customHeight="1">
      <c r="I87" s="28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8"/>
    </row>
    <row r="102" ht="12" customHeight="1">
      <c r="I102" s="28"/>
    </row>
    <row r="103" ht="12" customHeight="1">
      <c r="I103" s="28"/>
    </row>
    <row r="104" ht="12" customHeight="1">
      <c r="I104" s="28"/>
    </row>
    <row r="105" ht="12" customHeight="1">
      <c r="I105" s="28"/>
    </row>
    <row r="106" ht="12" customHeight="1">
      <c r="I106" s="28"/>
    </row>
    <row r="107" ht="12" customHeight="1">
      <c r="I107" s="28"/>
    </row>
    <row r="108" ht="12" customHeight="1">
      <c r="I108" s="28"/>
    </row>
    <row r="109" ht="12" customHeight="1">
      <c r="I109" s="28"/>
    </row>
    <row r="110" ht="12" customHeight="1">
      <c r="I110" s="28"/>
    </row>
    <row r="111" ht="12" customHeight="1">
      <c r="I111" s="28"/>
    </row>
    <row r="112" ht="12" customHeight="1">
      <c r="I112" s="26"/>
    </row>
    <row r="113" ht="12" customHeight="1">
      <c r="I113" s="26"/>
    </row>
    <row r="114" ht="12" customHeight="1">
      <c r="I114" s="26"/>
    </row>
    <row r="115" ht="12" customHeight="1">
      <c r="I115" s="26"/>
    </row>
    <row r="116" ht="12" customHeight="1">
      <c r="I116" s="26"/>
    </row>
    <row r="117" ht="12" customHeight="1">
      <c r="I117" s="26"/>
    </row>
    <row r="118" ht="12" customHeight="1">
      <c r="I118" s="26"/>
    </row>
    <row r="119" ht="12" customHeight="1">
      <c r="I119" s="26"/>
    </row>
    <row r="120" ht="12" customHeight="1">
      <c r="I120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5"/>
  <sheetViews>
    <sheetView showGridLines="0" view="pageBreakPreview" zoomScaleSheetLayoutView="100" zoomScalePageLayoutView="0" workbookViewId="0" topLeftCell="A34">
      <selection activeCell="H13" sqref="H13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604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260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605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609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H13+H31+H34+H42+H50+H55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SUM(H14:H30)</f>
        <v>0</v>
      </c>
    </row>
    <row r="14" spans="1:12" s="6" customFormat="1" ht="24" customHeight="1">
      <c r="A14" s="278">
        <v>1</v>
      </c>
      <c r="B14" s="279">
        <v>6</v>
      </c>
      <c r="C14" s="280" t="s">
        <v>18</v>
      </c>
      <c r="D14" s="280" t="s">
        <v>147</v>
      </c>
      <c r="E14" s="280" t="s">
        <v>20</v>
      </c>
      <c r="F14" s="281">
        <v>34.7</v>
      </c>
      <c r="G14" s="307"/>
      <c r="H14" s="307">
        <f>F14*G14</f>
        <v>0</v>
      </c>
      <c r="I14" s="308">
        <v>21</v>
      </c>
      <c r="J14" s="309"/>
      <c r="K14" s="309"/>
      <c r="L14" s="309"/>
    </row>
    <row r="15" spans="1:12" s="6" customFormat="1" ht="24" customHeight="1">
      <c r="A15" s="273">
        <v>2</v>
      </c>
      <c r="B15" s="274">
        <v>6</v>
      </c>
      <c r="C15" s="271" t="s">
        <v>21</v>
      </c>
      <c r="D15" s="271" t="s">
        <v>22</v>
      </c>
      <c r="E15" s="271" t="s">
        <v>20</v>
      </c>
      <c r="F15" s="275">
        <v>34.7</v>
      </c>
      <c r="G15" s="272"/>
      <c r="H15" s="272">
        <f aca="true" t="shared" si="0" ref="H15:H25">F15*G15</f>
        <v>0</v>
      </c>
      <c r="I15" s="287">
        <v>21</v>
      </c>
      <c r="J15" s="309"/>
      <c r="K15" s="309"/>
      <c r="L15" s="309"/>
    </row>
    <row r="16" spans="1:12" s="6" customFormat="1" ht="13.5" customHeight="1">
      <c r="A16" s="273">
        <v>3</v>
      </c>
      <c r="B16" s="274">
        <v>6</v>
      </c>
      <c r="C16" s="271" t="s">
        <v>23</v>
      </c>
      <c r="D16" s="271" t="s">
        <v>181</v>
      </c>
      <c r="E16" s="271" t="s">
        <v>20</v>
      </c>
      <c r="F16" s="275">
        <v>34.7</v>
      </c>
      <c r="G16" s="272"/>
      <c r="H16" s="272">
        <f t="shared" si="0"/>
        <v>0</v>
      </c>
      <c r="I16" s="287">
        <v>21</v>
      </c>
      <c r="J16" s="309"/>
      <c r="K16" s="309"/>
      <c r="L16" s="309"/>
    </row>
    <row r="17" spans="1:12" s="6" customFormat="1" ht="24" customHeight="1">
      <c r="A17" s="273">
        <v>4</v>
      </c>
      <c r="B17" s="274">
        <v>6</v>
      </c>
      <c r="C17" s="271" t="s">
        <v>25</v>
      </c>
      <c r="D17" s="271" t="s">
        <v>26</v>
      </c>
      <c r="E17" s="271" t="s">
        <v>20</v>
      </c>
      <c r="F17" s="275">
        <v>48.58</v>
      </c>
      <c r="G17" s="272"/>
      <c r="H17" s="272">
        <f t="shared" si="0"/>
        <v>0</v>
      </c>
      <c r="I17" s="287">
        <v>21</v>
      </c>
      <c r="J17" s="309"/>
      <c r="K17" s="309"/>
      <c r="L17" s="309"/>
    </row>
    <row r="18" spans="1:12" s="6" customFormat="1" ht="24" customHeight="1">
      <c r="A18" s="273">
        <v>5</v>
      </c>
      <c r="B18" s="274">
        <v>6</v>
      </c>
      <c r="C18" s="271" t="s">
        <v>45</v>
      </c>
      <c r="D18" s="271" t="s">
        <v>46</v>
      </c>
      <c r="E18" s="271" t="s">
        <v>40</v>
      </c>
      <c r="F18" s="275">
        <v>46.845</v>
      </c>
      <c r="G18" s="272"/>
      <c r="H18" s="272">
        <f t="shared" si="0"/>
        <v>0</v>
      </c>
      <c r="I18" s="287">
        <v>21</v>
      </c>
      <c r="J18" s="309"/>
      <c r="K18" s="309"/>
      <c r="L18" s="309"/>
    </row>
    <row r="19" spans="1:12" s="6" customFormat="1" ht="13.5" customHeight="1">
      <c r="A19" s="273">
        <v>6</v>
      </c>
      <c r="B19" s="274">
        <v>6</v>
      </c>
      <c r="C19" s="271" t="s">
        <v>47</v>
      </c>
      <c r="D19" s="271" t="s">
        <v>185</v>
      </c>
      <c r="E19" s="271" t="s">
        <v>40</v>
      </c>
      <c r="F19" s="275">
        <v>23.423</v>
      </c>
      <c r="G19" s="272"/>
      <c r="H19" s="272">
        <f t="shared" si="0"/>
        <v>0</v>
      </c>
      <c r="I19" s="287">
        <v>21</v>
      </c>
      <c r="J19" s="309"/>
      <c r="K19" s="309"/>
      <c r="L19" s="309"/>
    </row>
    <row r="20" spans="1:12" s="6" customFormat="1" ht="13.5" customHeight="1">
      <c r="A20" s="273">
        <v>7</v>
      </c>
      <c r="B20" s="274">
        <v>6</v>
      </c>
      <c r="C20" s="271" t="s">
        <v>186</v>
      </c>
      <c r="D20" s="271" t="s">
        <v>187</v>
      </c>
      <c r="E20" s="271" t="s">
        <v>20</v>
      </c>
      <c r="F20" s="275">
        <v>124.92</v>
      </c>
      <c r="G20" s="272"/>
      <c r="H20" s="272">
        <f t="shared" si="0"/>
        <v>0</v>
      </c>
      <c r="I20" s="287">
        <v>21</v>
      </c>
      <c r="J20" s="309"/>
      <c r="K20" s="309"/>
      <c r="L20" s="309"/>
    </row>
    <row r="21" spans="1:12" s="6" customFormat="1" ht="13.5" customHeight="1">
      <c r="A21" s="273">
        <v>8</v>
      </c>
      <c r="B21" s="274">
        <v>6</v>
      </c>
      <c r="C21" s="271" t="s">
        <v>188</v>
      </c>
      <c r="D21" s="271" t="s">
        <v>189</v>
      </c>
      <c r="E21" s="271" t="s">
        <v>20</v>
      </c>
      <c r="F21" s="275">
        <v>124.92</v>
      </c>
      <c r="G21" s="272"/>
      <c r="H21" s="272">
        <f t="shared" si="0"/>
        <v>0</v>
      </c>
      <c r="I21" s="287">
        <v>21</v>
      </c>
      <c r="J21" s="309"/>
      <c r="K21" s="309"/>
      <c r="L21" s="309"/>
    </row>
    <row r="22" spans="1:12" s="6" customFormat="1" ht="13.5" customHeight="1">
      <c r="A22" s="273">
        <v>9</v>
      </c>
      <c r="B22" s="274">
        <v>6</v>
      </c>
      <c r="C22" s="271" t="s">
        <v>53</v>
      </c>
      <c r="D22" s="271" t="s">
        <v>190</v>
      </c>
      <c r="E22" s="271" t="s">
        <v>40</v>
      </c>
      <c r="F22" s="275">
        <v>46.845</v>
      </c>
      <c r="G22" s="272"/>
      <c r="H22" s="272">
        <f t="shared" si="0"/>
        <v>0</v>
      </c>
      <c r="I22" s="287">
        <v>21</v>
      </c>
      <c r="J22" s="309"/>
      <c r="K22" s="309"/>
      <c r="L22" s="309"/>
    </row>
    <row r="23" spans="1:12" s="6" customFormat="1" ht="24" customHeight="1">
      <c r="A23" s="273">
        <v>10</v>
      </c>
      <c r="B23" s="274">
        <v>6</v>
      </c>
      <c r="C23" s="271" t="s">
        <v>55</v>
      </c>
      <c r="D23" s="271" t="s">
        <v>56</v>
      </c>
      <c r="E23" s="271" t="s">
        <v>40</v>
      </c>
      <c r="F23" s="275">
        <v>46.845</v>
      </c>
      <c r="G23" s="272"/>
      <c r="H23" s="272">
        <f t="shared" si="0"/>
        <v>0</v>
      </c>
      <c r="I23" s="287">
        <v>21</v>
      </c>
      <c r="J23" s="309"/>
      <c r="K23" s="309"/>
      <c r="L23" s="309"/>
    </row>
    <row r="24" spans="1:12" s="6" customFormat="1" ht="13.5" customHeight="1">
      <c r="A24" s="273">
        <v>11</v>
      </c>
      <c r="B24" s="274">
        <v>6</v>
      </c>
      <c r="C24" s="271" t="s">
        <v>57</v>
      </c>
      <c r="D24" s="271" t="s">
        <v>58</v>
      </c>
      <c r="E24" s="271" t="s">
        <v>40</v>
      </c>
      <c r="F24" s="275">
        <v>46.845</v>
      </c>
      <c r="G24" s="272"/>
      <c r="H24" s="272">
        <f t="shared" si="0"/>
        <v>0</v>
      </c>
      <c r="I24" s="287">
        <v>21</v>
      </c>
      <c r="J24" s="309"/>
      <c r="K24" s="309"/>
      <c r="L24" s="309"/>
    </row>
    <row r="25" spans="1:12" s="6" customFormat="1" ht="13.5" customHeight="1">
      <c r="A25" s="273">
        <v>12</v>
      </c>
      <c r="B25" s="274">
        <v>6</v>
      </c>
      <c r="C25" s="271" t="s">
        <v>59</v>
      </c>
      <c r="D25" s="271" t="s">
        <v>195</v>
      </c>
      <c r="E25" s="271" t="s">
        <v>40</v>
      </c>
      <c r="F25" s="275">
        <v>43.375</v>
      </c>
      <c r="G25" s="272"/>
      <c r="H25" s="272">
        <f t="shared" si="0"/>
        <v>0</v>
      </c>
      <c r="I25" s="287">
        <v>21</v>
      </c>
      <c r="J25" s="309"/>
      <c r="K25" s="309"/>
      <c r="L25" s="309"/>
    </row>
    <row r="26" spans="1:12" s="6" customFormat="1" ht="13.5" customHeight="1">
      <c r="A26" s="282">
        <v>13</v>
      </c>
      <c r="B26" s="283">
        <v>6</v>
      </c>
      <c r="C26" s="284" t="s">
        <v>61</v>
      </c>
      <c r="D26" s="284" t="s">
        <v>62</v>
      </c>
      <c r="E26" s="284" t="s">
        <v>63</v>
      </c>
      <c r="F26" s="285">
        <v>60.725</v>
      </c>
      <c r="G26" s="286"/>
      <c r="H26" s="286">
        <f>F26*G26</f>
        <v>0</v>
      </c>
      <c r="I26" s="287">
        <v>21</v>
      </c>
      <c r="J26" s="309"/>
      <c r="K26" s="309"/>
      <c r="L26" s="309"/>
    </row>
    <row r="27" spans="1:12" s="6" customFormat="1" ht="13.5" customHeight="1">
      <c r="A27" s="273">
        <v>14</v>
      </c>
      <c r="B27" s="274">
        <v>6</v>
      </c>
      <c r="C27" s="271" t="s">
        <v>64</v>
      </c>
      <c r="D27" s="271" t="s">
        <v>196</v>
      </c>
      <c r="E27" s="271" t="s">
        <v>40</v>
      </c>
      <c r="F27" s="275">
        <v>13.533</v>
      </c>
      <c r="G27" s="272"/>
      <c r="H27" s="272">
        <f>F27*G27</f>
        <v>0</v>
      </c>
      <c r="I27" s="287">
        <v>21</v>
      </c>
      <c r="J27" s="309"/>
      <c r="K27" s="309"/>
      <c r="L27" s="309"/>
    </row>
    <row r="28" spans="1:12" s="6" customFormat="1" ht="13.5" customHeight="1">
      <c r="A28" s="282">
        <v>15</v>
      </c>
      <c r="B28" s="283">
        <v>6</v>
      </c>
      <c r="C28" s="284" t="s">
        <v>66</v>
      </c>
      <c r="D28" s="284" t="s">
        <v>67</v>
      </c>
      <c r="E28" s="284" t="s">
        <v>63</v>
      </c>
      <c r="F28" s="285">
        <v>25.916</v>
      </c>
      <c r="G28" s="286"/>
      <c r="H28" s="286">
        <f>F28*G28</f>
        <v>0</v>
      </c>
      <c r="I28" s="287">
        <v>21</v>
      </c>
      <c r="J28" s="309"/>
      <c r="K28" s="309"/>
      <c r="L28" s="309"/>
    </row>
    <row r="29" spans="1:12" s="6" customFormat="1" ht="24" customHeight="1">
      <c r="A29" s="273">
        <v>16</v>
      </c>
      <c r="B29" s="274">
        <v>6</v>
      </c>
      <c r="C29" s="271" t="s">
        <v>68</v>
      </c>
      <c r="D29" s="271" t="s">
        <v>202</v>
      </c>
      <c r="E29" s="271" t="s">
        <v>63</v>
      </c>
      <c r="F29" s="275">
        <v>59.552</v>
      </c>
      <c r="G29" s="272"/>
      <c r="H29" s="272">
        <f>F29*G29</f>
        <v>0</v>
      </c>
      <c r="I29" s="287">
        <v>21</v>
      </c>
      <c r="J29" s="309"/>
      <c r="K29" s="309"/>
      <c r="L29" s="309"/>
    </row>
    <row r="30" spans="1:12" s="6" customFormat="1" ht="24" customHeight="1" thickBot="1">
      <c r="A30" s="299">
        <v>17</v>
      </c>
      <c r="B30" s="300">
        <v>6</v>
      </c>
      <c r="C30" s="301" t="s">
        <v>70</v>
      </c>
      <c r="D30" s="301" t="s">
        <v>71</v>
      </c>
      <c r="E30" s="301" t="s">
        <v>40</v>
      </c>
      <c r="F30" s="302">
        <v>46.845</v>
      </c>
      <c r="G30" s="305"/>
      <c r="H30" s="305">
        <f>F30*G30</f>
        <v>0</v>
      </c>
      <c r="I30" s="306">
        <v>21</v>
      </c>
      <c r="J30" s="309"/>
      <c r="K30" s="309"/>
      <c r="L30" s="309"/>
    </row>
    <row r="31" spans="1:12" s="6" customFormat="1" ht="21" customHeight="1" thickBot="1">
      <c r="A31" s="315"/>
      <c r="B31" s="315"/>
      <c r="C31" s="316" t="s">
        <v>12</v>
      </c>
      <c r="D31" s="316" t="s">
        <v>81</v>
      </c>
      <c r="E31" s="316"/>
      <c r="F31" s="317"/>
      <c r="G31" s="318"/>
      <c r="H31" s="318">
        <f>SUM(H32:H33)</f>
        <v>0</v>
      </c>
      <c r="I31" s="319"/>
      <c r="J31" s="309"/>
      <c r="K31" s="309"/>
      <c r="L31" s="309"/>
    </row>
    <row r="32" spans="1:12" s="6" customFormat="1" ht="24" customHeight="1">
      <c r="A32" s="278">
        <v>18</v>
      </c>
      <c r="B32" s="279">
        <v>6</v>
      </c>
      <c r="C32" s="280" t="s">
        <v>205</v>
      </c>
      <c r="D32" s="280" t="s">
        <v>206</v>
      </c>
      <c r="E32" s="280" t="s">
        <v>40</v>
      </c>
      <c r="F32" s="281">
        <v>3.47</v>
      </c>
      <c r="G32" s="307"/>
      <c r="H32" s="307">
        <f>F32*G32</f>
        <v>0</v>
      </c>
      <c r="I32" s="308">
        <v>21</v>
      </c>
      <c r="J32" s="309"/>
      <c r="K32" s="309"/>
      <c r="L32" s="309"/>
    </row>
    <row r="33" spans="1:12" s="6" customFormat="1" ht="13.5" customHeight="1" thickBot="1">
      <c r="A33" s="299">
        <v>19</v>
      </c>
      <c r="B33" s="300">
        <v>6</v>
      </c>
      <c r="C33" s="301">
        <v>452312131</v>
      </c>
      <c r="D33" s="301" t="s">
        <v>247</v>
      </c>
      <c r="E33" s="301" t="s">
        <v>40</v>
      </c>
      <c r="F33" s="302">
        <v>2.082</v>
      </c>
      <c r="G33" s="305"/>
      <c r="H33" s="305">
        <f>F33*G33</f>
        <v>0</v>
      </c>
      <c r="I33" s="306">
        <v>21</v>
      </c>
      <c r="J33" s="309"/>
      <c r="K33" s="309"/>
      <c r="L33" s="309"/>
    </row>
    <row r="34" spans="1:12" s="6" customFormat="1" ht="21" customHeight="1" thickBot="1">
      <c r="A34" s="315"/>
      <c r="B34" s="315"/>
      <c r="C34" s="316" t="s">
        <v>13</v>
      </c>
      <c r="D34" s="316" t="s">
        <v>85</v>
      </c>
      <c r="E34" s="316"/>
      <c r="F34" s="317"/>
      <c r="G34" s="318"/>
      <c r="H34" s="318">
        <f>SUM(H35:H41)</f>
        <v>0</v>
      </c>
      <c r="I34" s="319"/>
      <c r="J34" s="309"/>
      <c r="K34" s="309"/>
      <c r="L34" s="309"/>
    </row>
    <row r="35" spans="1:12" s="6" customFormat="1" ht="13.5" customHeight="1">
      <c r="A35" s="278">
        <v>20</v>
      </c>
      <c r="B35" s="279">
        <v>6</v>
      </c>
      <c r="C35" s="280" t="s">
        <v>159</v>
      </c>
      <c r="D35" s="280" t="s">
        <v>160</v>
      </c>
      <c r="E35" s="280" t="s">
        <v>20</v>
      </c>
      <c r="F35" s="281">
        <v>34.7</v>
      </c>
      <c r="G35" s="307"/>
      <c r="H35" s="307">
        <f aca="true" t="shared" si="1" ref="H35:H41">F35*G35</f>
        <v>0</v>
      </c>
      <c r="I35" s="308">
        <v>21</v>
      </c>
      <c r="J35" s="309"/>
      <c r="K35" s="309"/>
      <c r="L35" s="309"/>
    </row>
    <row r="36" spans="1:12" s="6" customFormat="1" ht="24" customHeight="1">
      <c r="A36" s="273">
        <v>21</v>
      </c>
      <c r="B36" s="274">
        <v>6</v>
      </c>
      <c r="C36" s="271" t="s">
        <v>86</v>
      </c>
      <c r="D36" s="271" t="s">
        <v>87</v>
      </c>
      <c r="E36" s="271" t="s">
        <v>20</v>
      </c>
      <c r="F36" s="275">
        <v>34.7</v>
      </c>
      <c r="G36" s="272"/>
      <c r="H36" s="272">
        <f t="shared" si="1"/>
        <v>0</v>
      </c>
      <c r="I36" s="287">
        <v>21</v>
      </c>
      <c r="J36" s="309"/>
      <c r="K36" s="309"/>
      <c r="L36" s="309"/>
    </row>
    <row r="37" spans="1:12" s="6" customFormat="1" ht="24" customHeight="1">
      <c r="A37" s="273">
        <v>22</v>
      </c>
      <c r="B37" s="274">
        <v>6</v>
      </c>
      <c r="C37" s="271" t="s">
        <v>88</v>
      </c>
      <c r="D37" s="271" t="s">
        <v>89</v>
      </c>
      <c r="E37" s="271" t="s">
        <v>20</v>
      </c>
      <c r="F37" s="275">
        <v>34.7</v>
      </c>
      <c r="G37" s="272"/>
      <c r="H37" s="272">
        <f t="shared" si="1"/>
        <v>0</v>
      </c>
      <c r="I37" s="287">
        <v>21</v>
      </c>
      <c r="J37" s="309"/>
      <c r="K37" s="309"/>
      <c r="L37" s="309"/>
    </row>
    <row r="38" spans="1:12" s="6" customFormat="1" ht="24" customHeight="1">
      <c r="A38" s="273">
        <v>23</v>
      </c>
      <c r="B38" s="274">
        <v>6</v>
      </c>
      <c r="C38" s="271" t="s">
        <v>207</v>
      </c>
      <c r="D38" s="271" t="s">
        <v>208</v>
      </c>
      <c r="E38" s="271" t="s">
        <v>20</v>
      </c>
      <c r="F38" s="275">
        <v>48.58</v>
      </c>
      <c r="G38" s="272"/>
      <c r="H38" s="272">
        <f t="shared" si="1"/>
        <v>0</v>
      </c>
      <c r="I38" s="287">
        <v>21</v>
      </c>
      <c r="J38" s="309"/>
      <c r="K38" s="309"/>
      <c r="L38" s="309"/>
    </row>
    <row r="39" spans="1:12" s="6" customFormat="1" ht="24" customHeight="1">
      <c r="A39" s="295">
        <v>24</v>
      </c>
      <c r="B39" s="296">
        <v>6</v>
      </c>
      <c r="C39" s="297" t="s">
        <v>161</v>
      </c>
      <c r="D39" s="297" t="s">
        <v>162</v>
      </c>
      <c r="E39" s="297" t="s">
        <v>20</v>
      </c>
      <c r="F39" s="298">
        <v>34.7</v>
      </c>
      <c r="G39" s="328"/>
      <c r="H39" s="328">
        <f t="shared" si="1"/>
        <v>0</v>
      </c>
      <c r="I39" s="329">
        <v>21</v>
      </c>
      <c r="J39" s="309"/>
      <c r="K39" s="309"/>
      <c r="L39" s="309"/>
    </row>
    <row r="40" spans="1:12" s="6" customFormat="1" ht="13.5" customHeight="1">
      <c r="A40" s="353" t="s">
        <v>623</v>
      </c>
      <c r="B40" s="354">
        <v>1</v>
      </c>
      <c r="C40" s="355">
        <v>573211111</v>
      </c>
      <c r="D40" s="355" t="s">
        <v>616</v>
      </c>
      <c r="E40" s="355" t="s">
        <v>20</v>
      </c>
      <c r="F40" s="294">
        <v>117.98</v>
      </c>
      <c r="G40" s="294"/>
      <c r="H40" s="328">
        <f t="shared" si="1"/>
        <v>0</v>
      </c>
      <c r="I40" s="287">
        <v>21</v>
      </c>
      <c r="J40" s="309"/>
      <c r="K40" s="309"/>
      <c r="L40" s="309"/>
    </row>
    <row r="41" spans="1:12" s="6" customFormat="1" ht="13.5" customHeight="1" thickBot="1">
      <c r="A41" s="357" t="s">
        <v>624</v>
      </c>
      <c r="B41" s="334">
        <v>1</v>
      </c>
      <c r="C41" s="335">
        <v>573191111</v>
      </c>
      <c r="D41" s="335" t="s">
        <v>618</v>
      </c>
      <c r="E41" s="335" t="s">
        <v>20</v>
      </c>
      <c r="F41" s="291">
        <v>34.7</v>
      </c>
      <c r="G41" s="291"/>
      <c r="H41" s="504">
        <f t="shared" si="1"/>
        <v>0</v>
      </c>
      <c r="I41" s="293">
        <v>21</v>
      </c>
      <c r="J41" s="309"/>
      <c r="K41" s="309"/>
      <c r="L41" s="309"/>
    </row>
    <row r="42" spans="1:12" s="6" customFormat="1" ht="21" customHeight="1" thickBot="1">
      <c r="A42" s="315"/>
      <c r="B42" s="315"/>
      <c r="C42" s="316" t="s">
        <v>14</v>
      </c>
      <c r="D42" s="316" t="s">
        <v>96</v>
      </c>
      <c r="E42" s="316"/>
      <c r="F42" s="317"/>
      <c r="G42" s="318"/>
      <c r="H42" s="318">
        <f>SUM(H43:H49)</f>
        <v>0</v>
      </c>
      <c r="I42" s="319"/>
      <c r="J42" s="309"/>
      <c r="K42" s="309"/>
      <c r="L42" s="309"/>
    </row>
    <row r="43" spans="1:12" s="6" customFormat="1" ht="13.5" customHeight="1">
      <c r="A43" s="278">
        <v>25</v>
      </c>
      <c r="B43" s="279">
        <v>6</v>
      </c>
      <c r="C43" s="280" t="s">
        <v>213</v>
      </c>
      <c r="D43" s="280" t="s">
        <v>214</v>
      </c>
      <c r="E43" s="280" t="s">
        <v>80</v>
      </c>
      <c r="F43" s="281">
        <v>16</v>
      </c>
      <c r="G43" s="307"/>
      <c r="H43" s="307">
        <f aca="true" t="shared" si="2" ref="H43:H49">F43*G43</f>
        <v>0</v>
      </c>
      <c r="I43" s="308">
        <v>21</v>
      </c>
      <c r="J43" s="309"/>
      <c r="K43" s="309"/>
      <c r="L43" s="309"/>
    </row>
    <row r="44" spans="1:12" s="6" customFormat="1" ht="24" customHeight="1">
      <c r="A44" s="273">
        <v>26</v>
      </c>
      <c r="B44" s="274">
        <v>6</v>
      </c>
      <c r="C44" s="271" t="s">
        <v>215</v>
      </c>
      <c r="D44" s="271" t="s">
        <v>216</v>
      </c>
      <c r="E44" s="271" t="s">
        <v>35</v>
      </c>
      <c r="F44" s="275">
        <v>34.7</v>
      </c>
      <c r="G44" s="272"/>
      <c r="H44" s="272">
        <f t="shared" si="2"/>
        <v>0</v>
      </c>
      <c r="I44" s="287">
        <v>21</v>
      </c>
      <c r="J44" s="309"/>
      <c r="K44" s="309"/>
      <c r="L44" s="309"/>
    </row>
    <row r="45" spans="1:12" s="6" customFormat="1" ht="24" customHeight="1">
      <c r="A45" s="282">
        <v>27</v>
      </c>
      <c r="B45" s="283">
        <v>6</v>
      </c>
      <c r="C45" s="284" t="s">
        <v>217</v>
      </c>
      <c r="D45" s="284" t="s">
        <v>218</v>
      </c>
      <c r="E45" s="284" t="s">
        <v>35</v>
      </c>
      <c r="F45" s="285">
        <v>35.22</v>
      </c>
      <c r="G45" s="286"/>
      <c r="H45" s="286">
        <f t="shared" si="2"/>
        <v>0</v>
      </c>
      <c r="I45" s="287">
        <v>21</v>
      </c>
      <c r="J45" s="309"/>
      <c r="K45" s="309"/>
      <c r="L45" s="309"/>
    </row>
    <row r="46" spans="1:12" s="6" customFormat="1" ht="13.5" customHeight="1">
      <c r="A46" s="273">
        <v>28</v>
      </c>
      <c r="B46" s="274">
        <v>6</v>
      </c>
      <c r="C46" s="271" t="s">
        <v>219</v>
      </c>
      <c r="D46" s="271" t="s">
        <v>220</v>
      </c>
      <c r="E46" s="271" t="s">
        <v>80</v>
      </c>
      <c r="F46" s="275">
        <v>10</v>
      </c>
      <c r="G46" s="272"/>
      <c r="H46" s="272">
        <f t="shared" si="2"/>
        <v>0</v>
      </c>
      <c r="I46" s="287">
        <v>21</v>
      </c>
      <c r="J46" s="309"/>
      <c r="K46" s="309"/>
      <c r="L46" s="309"/>
    </row>
    <row r="47" spans="1:12" s="6" customFormat="1" ht="13.5" customHeight="1">
      <c r="A47" s="273">
        <v>29</v>
      </c>
      <c r="B47" s="274">
        <v>6</v>
      </c>
      <c r="C47" s="271" t="s">
        <v>221</v>
      </c>
      <c r="D47" s="271" t="s">
        <v>222</v>
      </c>
      <c r="E47" s="271" t="s">
        <v>80</v>
      </c>
      <c r="F47" s="275">
        <v>6</v>
      </c>
      <c r="G47" s="272"/>
      <c r="H47" s="272">
        <f t="shared" si="2"/>
        <v>0</v>
      </c>
      <c r="I47" s="287">
        <v>21</v>
      </c>
      <c r="J47" s="309"/>
      <c r="K47" s="309"/>
      <c r="L47" s="309"/>
    </row>
    <row r="48" spans="1:12" s="6" customFormat="1" ht="24" customHeight="1">
      <c r="A48" s="273">
        <v>30</v>
      </c>
      <c r="B48" s="274">
        <v>6</v>
      </c>
      <c r="C48" s="271" t="s">
        <v>223</v>
      </c>
      <c r="D48" s="271" t="s">
        <v>224</v>
      </c>
      <c r="E48" s="271" t="s">
        <v>80</v>
      </c>
      <c r="F48" s="275">
        <v>10</v>
      </c>
      <c r="G48" s="272"/>
      <c r="H48" s="272">
        <f t="shared" si="2"/>
        <v>0</v>
      </c>
      <c r="I48" s="287">
        <v>21</v>
      </c>
      <c r="J48" s="309"/>
      <c r="K48" s="309"/>
      <c r="L48" s="309"/>
    </row>
    <row r="49" spans="1:12" s="6" customFormat="1" ht="13.5" customHeight="1" thickBot="1">
      <c r="A49" s="299">
        <v>31</v>
      </c>
      <c r="B49" s="300">
        <v>6</v>
      </c>
      <c r="C49" s="301" t="s">
        <v>225</v>
      </c>
      <c r="D49" s="301" t="s">
        <v>226</v>
      </c>
      <c r="E49" s="301" t="s">
        <v>35</v>
      </c>
      <c r="F49" s="302">
        <v>34.7</v>
      </c>
      <c r="G49" s="305"/>
      <c r="H49" s="305">
        <f t="shared" si="2"/>
        <v>0</v>
      </c>
      <c r="I49" s="306">
        <v>21</v>
      </c>
      <c r="J49" s="309"/>
      <c r="K49" s="309"/>
      <c r="L49" s="309"/>
    </row>
    <row r="50" spans="1:12" s="6" customFormat="1" ht="21" customHeight="1" thickBot="1">
      <c r="A50" s="315"/>
      <c r="B50" s="315"/>
      <c r="C50" s="316" t="s">
        <v>123</v>
      </c>
      <c r="D50" s="316" t="s">
        <v>124</v>
      </c>
      <c r="E50" s="316"/>
      <c r="F50" s="317"/>
      <c r="G50" s="318"/>
      <c r="H50" s="318">
        <f>SUM(H51:H54)</f>
        <v>0</v>
      </c>
      <c r="I50" s="319"/>
      <c r="J50" s="309"/>
      <c r="K50" s="309"/>
      <c r="L50" s="309"/>
    </row>
    <row r="51" spans="1:12" s="6" customFormat="1" ht="13.5" customHeight="1">
      <c r="A51" s="278">
        <v>32</v>
      </c>
      <c r="B51" s="279">
        <v>6</v>
      </c>
      <c r="C51" s="280" t="s">
        <v>261</v>
      </c>
      <c r="D51" s="280" t="s">
        <v>262</v>
      </c>
      <c r="E51" s="280" t="s">
        <v>35</v>
      </c>
      <c r="F51" s="281">
        <v>69.4</v>
      </c>
      <c r="G51" s="307"/>
      <c r="H51" s="307">
        <f>F51*G51</f>
        <v>0</v>
      </c>
      <c r="I51" s="308">
        <v>21</v>
      </c>
      <c r="J51" s="309"/>
      <c r="K51" s="309"/>
      <c r="L51" s="309"/>
    </row>
    <row r="52" spans="1:12" s="6" customFormat="1" ht="13.5" customHeight="1">
      <c r="A52" s="273">
        <v>33</v>
      </c>
      <c r="B52" s="274">
        <v>6</v>
      </c>
      <c r="C52" s="271" t="s">
        <v>127</v>
      </c>
      <c r="D52" s="271" t="s">
        <v>231</v>
      </c>
      <c r="E52" s="271" t="s">
        <v>63</v>
      </c>
      <c r="F52" s="275">
        <v>59.552</v>
      </c>
      <c r="G52" s="272"/>
      <c r="H52" s="272">
        <f>F52*G52</f>
        <v>0</v>
      </c>
      <c r="I52" s="287">
        <v>21</v>
      </c>
      <c r="J52" s="309"/>
      <c r="K52" s="309"/>
      <c r="L52" s="309"/>
    </row>
    <row r="53" spans="1:12" s="6" customFormat="1" ht="13.5" customHeight="1">
      <c r="A53" s="273">
        <v>34</v>
      </c>
      <c r="B53" s="274">
        <v>6</v>
      </c>
      <c r="C53" s="271" t="s">
        <v>129</v>
      </c>
      <c r="D53" s="271" t="s">
        <v>232</v>
      </c>
      <c r="E53" s="271" t="s">
        <v>63</v>
      </c>
      <c r="F53" s="275">
        <v>535.968</v>
      </c>
      <c r="G53" s="272"/>
      <c r="H53" s="272">
        <f>F53*G53</f>
        <v>0</v>
      </c>
      <c r="I53" s="287">
        <v>21</v>
      </c>
      <c r="J53" s="309"/>
      <c r="K53" s="309"/>
      <c r="L53" s="309"/>
    </row>
    <row r="54" spans="1:12" s="6" customFormat="1" ht="24" customHeight="1" thickBot="1">
      <c r="A54" s="299">
        <v>35</v>
      </c>
      <c r="B54" s="300">
        <v>6</v>
      </c>
      <c r="C54" s="301" t="s">
        <v>233</v>
      </c>
      <c r="D54" s="301" t="s">
        <v>234</v>
      </c>
      <c r="E54" s="301" t="s">
        <v>63</v>
      </c>
      <c r="F54" s="302">
        <v>59.552</v>
      </c>
      <c r="G54" s="305"/>
      <c r="H54" s="305">
        <f>F54*G54</f>
        <v>0</v>
      </c>
      <c r="I54" s="306">
        <v>21</v>
      </c>
      <c r="J54" s="309"/>
      <c r="K54" s="309"/>
      <c r="L54" s="309"/>
    </row>
    <row r="55" spans="1:12" s="6" customFormat="1" ht="21" customHeight="1" thickBot="1">
      <c r="A55" s="315"/>
      <c r="B55" s="315"/>
      <c r="C55" s="316" t="s">
        <v>131</v>
      </c>
      <c r="D55" s="316" t="s">
        <v>132</v>
      </c>
      <c r="E55" s="316"/>
      <c r="F55" s="317"/>
      <c r="G55" s="318"/>
      <c r="H55" s="318">
        <f>SUM(H56)</f>
        <v>0</v>
      </c>
      <c r="I55" s="319"/>
      <c r="J55" s="309"/>
      <c r="K55" s="309"/>
      <c r="L55" s="309"/>
    </row>
    <row r="56" spans="1:12" s="6" customFormat="1" ht="24" customHeight="1" thickBot="1">
      <c r="A56" s="336">
        <v>36</v>
      </c>
      <c r="B56" s="337">
        <v>6</v>
      </c>
      <c r="C56" s="338" t="s">
        <v>133</v>
      </c>
      <c r="D56" s="338" t="s">
        <v>134</v>
      </c>
      <c r="E56" s="338" t="s">
        <v>63</v>
      </c>
      <c r="F56" s="339">
        <v>88.688</v>
      </c>
      <c r="G56" s="340"/>
      <c r="H56" s="340">
        <f>F56*G56</f>
        <v>0</v>
      </c>
      <c r="I56" s="341">
        <v>21</v>
      </c>
      <c r="J56" s="309"/>
      <c r="K56" s="309"/>
      <c r="L56" s="309"/>
    </row>
    <row r="57" spans="1:12" s="6" customFormat="1" ht="21" customHeight="1">
      <c r="A57" s="315"/>
      <c r="B57" s="315"/>
      <c r="C57" s="316" t="s">
        <v>135</v>
      </c>
      <c r="D57" s="316" t="s">
        <v>136</v>
      </c>
      <c r="E57" s="316"/>
      <c r="F57" s="317"/>
      <c r="G57" s="318"/>
      <c r="H57" s="318">
        <f>H58</f>
        <v>0</v>
      </c>
      <c r="I57" s="319"/>
      <c r="J57" s="309"/>
      <c r="K57" s="309"/>
      <c r="L57" s="309"/>
    </row>
    <row r="58" spans="1:12" s="6" customFormat="1" ht="21" customHeight="1" thickBot="1">
      <c r="A58" s="315"/>
      <c r="B58" s="315"/>
      <c r="C58" s="316" t="s">
        <v>137</v>
      </c>
      <c r="D58" s="316" t="s">
        <v>138</v>
      </c>
      <c r="E58" s="316"/>
      <c r="F58" s="317"/>
      <c r="G58" s="318"/>
      <c r="H58" s="318">
        <f>SUM(H59:H60)</f>
        <v>0</v>
      </c>
      <c r="I58" s="319"/>
      <c r="J58" s="309"/>
      <c r="K58" s="309"/>
      <c r="L58" s="309"/>
    </row>
    <row r="59" spans="1:12" s="6" customFormat="1" ht="13.5" customHeight="1">
      <c r="A59" s="278">
        <v>37</v>
      </c>
      <c r="B59" s="279">
        <v>6</v>
      </c>
      <c r="C59" s="280" t="s">
        <v>235</v>
      </c>
      <c r="D59" s="280" t="s">
        <v>236</v>
      </c>
      <c r="E59" s="280" t="s">
        <v>74</v>
      </c>
      <c r="F59" s="281">
        <v>16</v>
      </c>
      <c r="G59" s="307"/>
      <c r="H59" s="307">
        <f>F59*G59</f>
        <v>0</v>
      </c>
      <c r="I59" s="308" t="s">
        <v>378</v>
      </c>
      <c r="J59" s="309"/>
      <c r="K59" s="309"/>
      <c r="L59" s="309"/>
    </row>
    <row r="60" spans="1:12" s="6" customFormat="1" ht="13.5" customHeight="1" thickBot="1">
      <c r="A60" s="299">
        <v>38</v>
      </c>
      <c r="B60" s="300">
        <v>6</v>
      </c>
      <c r="C60" s="301" t="s">
        <v>237</v>
      </c>
      <c r="D60" s="301" t="s">
        <v>238</v>
      </c>
      <c r="E60" s="301" t="s">
        <v>35</v>
      </c>
      <c r="F60" s="302">
        <v>34.7</v>
      </c>
      <c r="G60" s="305"/>
      <c r="H60" s="305">
        <f>F60*G60</f>
        <v>0</v>
      </c>
      <c r="I60" s="306">
        <v>21</v>
      </c>
      <c r="J60" s="309"/>
      <c r="K60" s="309"/>
      <c r="L60" s="309"/>
    </row>
    <row r="61" spans="1:12" s="6" customFormat="1" ht="21" customHeight="1">
      <c r="A61" s="342"/>
      <c r="B61" s="342"/>
      <c r="C61" s="343"/>
      <c r="D61" s="343" t="s">
        <v>143</v>
      </c>
      <c r="E61" s="343"/>
      <c r="F61" s="344"/>
      <c r="G61" s="345"/>
      <c r="H61" s="345">
        <f>H12+H57</f>
        <v>0</v>
      </c>
      <c r="I61" s="319"/>
      <c r="J61" s="309"/>
      <c r="K61" s="309"/>
      <c r="L61" s="309"/>
    </row>
    <row r="62" ht="12" customHeight="1">
      <c r="I62" s="28"/>
    </row>
    <row r="63" ht="12" customHeight="1">
      <c r="I63" s="28"/>
    </row>
    <row r="64" ht="12" customHeight="1">
      <c r="I64" s="28"/>
    </row>
    <row r="65" ht="12" customHeight="1">
      <c r="I65" s="28"/>
    </row>
    <row r="66" ht="12" customHeight="1">
      <c r="I66" s="28"/>
    </row>
    <row r="67" ht="12" customHeight="1">
      <c r="I67" s="28"/>
    </row>
    <row r="68" ht="12" customHeight="1">
      <c r="I68" s="28"/>
    </row>
    <row r="69" ht="12" customHeight="1">
      <c r="I69" s="28"/>
    </row>
    <row r="70" ht="12" customHeight="1">
      <c r="I70" s="28"/>
    </row>
    <row r="71" ht="12" customHeight="1">
      <c r="I71" s="28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  <row r="80" ht="12" customHeight="1">
      <c r="I80" s="28"/>
    </row>
    <row r="81" ht="12" customHeight="1">
      <c r="I81" s="28"/>
    </row>
    <row r="82" ht="12" customHeight="1">
      <c r="I82" s="28"/>
    </row>
    <row r="83" ht="12" customHeight="1">
      <c r="I83" s="28"/>
    </row>
    <row r="84" ht="12" customHeight="1">
      <c r="I84" s="28"/>
    </row>
    <row r="85" ht="12" customHeight="1">
      <c r="I85" s="28"/>
    </row>
    <row r="86" ht="12" customHeight="1">
      <c r="I86" s="28"/>
    </row>
    <row r="87" ht="12" customHeight="1">
      <c r="I87" s="28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8"/>
    </row>
    <row r="102" ht="12" customHeight="1">
      <c r="I102" s="28"/>
    </row>
    <row r="103" ht="12" customHeight="1">
      <c r="I103" s="28"/>
    </row>
    <row r="104" ht="12" customHeight="1">
      <c r="I104" s="28"/>
    </row>
    <row r="105" ht="12" customHeight="1">
      <c r="I105" s="28"/>
    </row>
    <row r="106" ht="12" customHeight="1">
      <c r="I106" s="28"/>
    </row>
    <row r="107" ht="12" customHeight="1">
      <c r="I107" s="26"/>
    </row>
    <row r="108" ht="12" customHeight="1">
      <c r="I108" s="26"/>
    </row>
    <row r="109" ht="12" customHeight="1">
      <c r="I109" s="26"/>
    </row>
    <row r="110" ht="12" customHeight="1">
      <c r="I110" s="26"/>
    </row>
    <row r="111" ht="12" customHeight="1">
      <c r="I111" s="26"/>
    </row>
    <row r="112" ht="12" customHeight="1">
      <c r="I112" s="26"/>
    </row>
    <row r="113" ht="12" customHeight="1">
      <c r="I113" s="26"/>
    </row>
    <row r="114" ht="12" customHeight="1">
      <c r="I114" s="26"/>
    </row>
    <row r="115" ht="12" customHeight="1">
      <c r="I115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0"/>
  <sheetViews>
    <sheetView showGridLines="0" view="pageBreakPreview" zoomScaleSheetLayoutView="100" zoomScalePageLayoutView="0" workbookViewId="0" topLeftCell="A64">
      <selection activeCell="H13" sqref="H13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604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263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605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609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H13+H37+H40+H44+H52+H66+H71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SUM(H14:H36)</f>
        <v>0</v>
      </c>
    </row>
    <row r="14" spans="1:11" s="6" customFormat="1" ht="13.5" customHeight="1">
      <c r="A14" s="278">
        <v>1</v>
      </c>
      <c r="B14" s="279">
        <v>7</v>
      </c>
      <c r="C14" s="280" t="s">
        <v>18</v>
      </c>
      <c r="D14" s="280" t="s">
        <v>19</v>
      </c>
      <c r="E14" s="280" t="s">
        <v>20</v>
      </c>
      <c r="F14" s="281">
        <v>91.986</v>
      </c>
      <c r="G14" s="307"/>
      <c r="H14" s="307">
        <f>F14*G14</f>
        <v>0</v>
      </c>
      <c r="I14" s="308">
        <v>21</v>
      </c>
      <c r="J14" s="309"/>
      <c r="K14" s="309"/>
    </row>
    <row r="15" spans="1:11" s="6" customFormat="1" ht="24" customHeight="1">
      <c r="A15" s="273">
        <v>2</v>
      </c>
      <c r="B15" s="274">
        <v>7</v>
      </c>
      <c r="C15" s="271" t="s">
        <v>21</v>
      </c>
      <c r="D15" s="271" t="s">
        <v>22</v>
      </c>
      <c r="E15" s="271" t="s">
        <v>20</v>
      </c>
      <c r="F15" s="275">
        <v>91.986</v>
      </c>
      <c r="G15" s="272"/>
      <c r="H15" s="272">
        <f aca="true" t="shared" si="0" ref="H15:H31">F15*G15</f>
        <v>0</v>
      </c>
      <c r="I15" s="287">
        <v>21</v>
      </c>
      <c r="J15" s="309"/>
      <c r="K15" s="309"/>
    </row>
    <row r="16" spans="1:11" s="6" customFormat="1" ht="13.5" customHeight="1">
      <c r="A16" s="273">
        <v>3</v>
      </c>
      <c r="B16" s="274">
        <v>7</v>
      </c>
      <c r="C16" s="271" t="s">
        <v>23</v>
      </c>
      <c r="D16" s="271" t="s">
        <v>24</v>
      </c>
      <c r="E16" s="271" t="s">
        <v>20</v>
      </c>
      <c r="F16" s="275">
        <v>91.986</v>
      </c>
      <c r="G16" s="272"/>
      <c r="H16" s="272">
        <f t="shared" si="0"/>
        <v>0</v>
      </c>
      <c r="I16" s="287">
        <v>21</v>
      </c>
      <c r="J16" s="309"/>
      <c r="K16" s="309"/>
    </row>
    <row r="17" spans="1:11" s="6" customFormat="1" ht="24" customHeight="1">
      <c r="A17" s="273">
        <v>4</v>
      </c>
      <c r="B17" s="274">
        <v>7</v>
      </c>
      <c r="C17" s="271" t="s">
        <v>25</v>
      </c>
      <c r="D17" s="271" t="s">
        <v>26</v>
      </c>
      <c r="E17" s="271" t="s">
        <v>20</v>
      </c>
      <c r="F17" s="275">
        <v>123.872</v>
      </c>
      <c r="G17" s="272"/>
      <c r="H17" s="272">
        <f t="shared" si="0"/>
        <v>0</v>
      </c>
      <c r="I17" s="287">
        <v>21</v>
      </c>
      <c r="J17" s="309"/>
      <c r="K17" s="309"/>
    </row>
    <row r="18" spans="1:11" s="6" customFormat="1" ht="24" customHeight="1">
      <c r="A18" s="273">
        <v>5</v>
      </c>
      <c r="B18" s="274">
        <v>7</v>
      </c>
      <c r="C18" s="271" t="s">
        <v>27</v>
      </c>
      <c r="D18" s="271" t="s">
        <v>28</v>
      </c>
      <c r="E18" s="271" t="s">
        <v>29</v>
      </c>
      <c r="F18" s="275">
        <v>288</v>
      </c>
      <c r="G18" s="272"/>
      <c r="H18" s="272">
        <f t="shared" si="0"/>
        <v>0</v>
      </c>
      <c r="I18" s="287">
        <v>21</v>
      </c>
      <c r="J18" s="309"/>
      <c r="K18" s="309"/>
    </row>
    <row r="19" spans="1:11" s="6" customFormat="1" ht="24" customHeight="1">
      <c r="A19" s="273">
        <v>6</v>
      </c>
      <c r="B19" s="274">
        <v>7</v>
      </c>
      <c r="C19" s="271" t="s">
        <v>30</v>
      </c>
      <c r="D19" s="271" t="s">
        <v>31</v>
      </c>
      <c r="E19" s="271" t="s">
        <v>32</v>
      </c>
      <c r="F19" s="275">
        <v>12</v>
      </c>
      <c r="G19" s="272"/>
      <c r="H19" s="272">
        <f t="shared" si="0"/>
        <v>0</v>
      </c>
      <c r="I19" s="287">
        <v>21</v>
      </c>
      <c r="J19" s="309"/>
      <c r="K19" s="309"/>
    </row>
    <row r="20" spans="1:11" s="6" customFormat="1" ht="13.5" customHeight="1">
      <c r="A20" s="273">
        <v>7</v>
      </c>
      <c r="B20" s="274">
        <v>7</v>
      </c>
      <c r="C20" s="271" t="s">
        <v>240</v>
      </c>
      <c r="D20" s="271" t="s">
        <v>241</v>
      </c>
      <c r="E20" s="271" t="s">
        <v>35</v>
      </c>
      <c r="F20" s="275">
        <v>3.6</v>
      </c>
      <c r="G20" s="272"/>
      <c r="H20" s="272">
        <f t="shared" si="0"/>
        <v>0</v>
      </c>
      <c r="I20" s="287">
        <v>21</v>
      </c>
      <c r="J20" s="309"/>
      <c r="K20" s="309"/>
    </row>
    <row r="21" spans="1:11" s="6" customFormat="1" ht="13.5" customHeight="1">
      <c r="A21" s="273">
        <v>8</v>
      </c>
      <c r="B21" s="274">
        <v>7</v>
      </c>
      <c r="C21" s="271" t="s">
        <v>38</v>
      </c>
      <c r="D21" s="271" t="s">
        <v>39</v>
      </c>
      <c r="E21" s="271" t="s">
        <v>40</v>
      </c>
      <c r="F21" s="275">
        <v>6.48</v>
      </c>
      <c r="G21" s="272"/>
      <c r="H21" s="272">
        <f t="shared" si="0"/>
        <v>0</v>
      </c>
      <c r="I21" s="287">
        <v>21</v>
      </c>
      <c r="J21" s="309"/>
      <c r="K21" s="309"/>
    </row>
    <row r="22" spans="1:11" s="6" customFormat="1" ht="24" customHeight="1">
      <c r="A22" s="273">
        <v>9</v>
      </c>
      <c r="B22" s="274">
        <v>7</v>
      </c>
      <c r="C22" s="271" t="s">
        <v>45</v>
      </c>
      <c r="D22" s="271" t="s">
        <v>46</v>
      </c>
      <c r="E22" s="271" t="s">
        <v>40</v>
      </c>
      <c r="F22" s="275">
        <v>143.284</v>
      </c>
      <c r="G22" s="272"/>
      <c r="H22" s="272">
        <f t="shared" si="0"/>
        <v>0</v>
      </c>
      <c r="I22" s="287">
        <v>21</v>
      </c>
      <c r="J22" s="309"/>
      <c r="K22" s="309"/>
    </row>
    <row r="23" spans="1:11" s="6" customFormat="1" ht="13.5" customHeight="1">
      <c r="A23" s="273">
        <v>10</v>
      </c>
      <c r="B23" s="274">
        <v>7</v>
      </c>
      <c r="C23" s="271" t="s">
        <v>47</v>
      </c>
      <c r="D23" s="271" t="s">
        <v>185</v>
      </c>
      <c r="E23" s="271" t="s">
        <v>40</v>
      </c>
      <c r="F23" s="275">
        <v>71.642</v>
      </c>
      <c r="G23" s="272"/>
      <c r="H23" s="272">
        <f t="shared" si="0"/>
        <v>0</v>
      </c>
      <c r="I23" s="287">
        <v>21</v>
      </c>
      <c r="J23" s="309"/>
      <c r="K23" s="309"/>
    </row>
    <row r="24" spans="1:11" s="6" customFormat="1" ht="13.5" customHeight="1">
      <c r="A24" s="273">
        <v>11</v>
      </c>
      <c r="B24" s="274">
        <v>7</v>
      </c>
      <c r="C24" s="271" t="s">
        <v>186</v>
      </c>
      <c r="D24" s="271" t="s">
        <v>187</v>
      </c>
      <c r="E24" s="271" t="s">
        <v>20</v>
      </c>
      <c r="F24" s="275">
        <v>247.304</v>
      </c>
      <c r="G24" s="272"/>
      <c r="H24" s="272">
        <f t="shared" si="0"/>
        <v>0</v>
      </c>
      <c r="I24" s="287">
        <v>21</v>
      </c>
      <c r="J24" s="309"/>
      <c r="K24" s="309"/>
    </row>
    <row r="25" spans="1:11" s="6" customFormat="1" ht="13.5" customHeight="1">
      <c r="A25" s="273">
        <v>12</v>
      </c>
      <c r="B25" s="274">
        <v>7</v>
      </c>
      <c r="C25" s="271" t="s">
        <v>264</v>
      </c>
      <c r="D25" s="271" t="s">
        <v>265</v>
      </c>
      <c r="E25" s="271" t="s">
        <v>20</v>
      </c>
      <c r="F25" s="275">
        <v>21.735</v>
      </c>
      <c r="G25" s="272"/>
      <c r="H25" s="272">
        <f t="shared" si="0"/>
        <v>0</v>
      </c>
      <c r="I25" s="287">
        <v>21</v>
      </c>
      <c r="J25" s="309"/>
      <c r="K25" s="309"/>
    </row>
    <row r="26" spans="1:11" s="6" customFormat="1" ht="13.5" customHeight="1">
      <c r="A26" s="273">
        <v>13</v>
      </c>
      <c r="B26" s="274">
        <v>7</v>
      </c>
      <c r="C26" s="271" t="s">
        <v>188</v>
      </c>
      <c r="D26" s="271" t="s">
        <v>189</v>
      </c>
      <c r="E26" s="271" t="s">
        <v>20</v>
      </c>
      <c r="F26" s="275">
        <v>247.304</v>
      </c>
      <c r="G26" s="272"/>
      <c r="H26" s="272">
        <f t="shared" si="0"/>
        <v>0</v>
      </c>
      <c r="I26" s="287">
        <v>21</v>
      </c>
      <c r="J26" s="309"/>
      <c r="K26" s="309"/>
    </row>
    <row r="27" spans="1:11" s="6" customFormat="1" ht="13.5" customHeight="1">
      <c r="A27" s="273">
        <v>14</v>
      </c>
      <c r="B27" s="274">
        <v>7</v>
      </c>
      <c r="C27" s="271" t="s">
        <v>266</v>
      </c>
      <c r="D27" s="271" t="s">
        <v>267</v>
      </c>
      <c r="E27" s="271" t="s">
        <v>20</v>
      </c>
      <c r="F27" s="275">
        <v>21.735</v>
      </c>
      <c r="G27" s="272"/>
      <c r="H27" s="272">
        <f t="shared" si="0"/>
        <v>0</v>
      </c>
      <c r="I27" s="287">
        <v>21</v>
      </c>
      <c r="J27" s="309"/>
      <c r="K27" s="309"/>
    </row>
    <row r="28" spans="1:11" s="6" customFormat="1" ht="13.5" customHeight="1">
      <c r="A28" s="273">
        <v>15</v>
      </c>
      <c r="B28" s="274">
        <v>7</v>
      </c>
      <c r="C28" s="271" t="s">
        <v>53</v>
      </c>
      <c r="D28" s="271" t="s">
        <v>190</v>
      </c>
      <c r="E28" s="271" t="s">
        <v>40</v>
      </c>
      <c r="F28" s="275">
        <v>147.672</v>
      </c>
      <c r="G28" s="272"/>
      <c r="H28" s="272">
        <f t="shared" si="0"/>
        <v>0</v>
      </c>
      <c r="I28" s="287">
        <v>21</v>
      </c>
      <c r="J28" s="309"/>
      <c r="K28" s="309"/>
    </row>
    <row r="29" spans="1:11" s="6" customFormat="1" ht="24" customHeight="1">
      <c r="A29" s="273">
        <v>16</v>
      </c>
      <c r="B29" s="274">
        <v>7</v>
      </c>
      <c r="C29" s="271" t="s">
        <v>55</v>
      </c>
      <c r="D29" s="271" t="s">
        <v>56</v>
      </c>
      <c r="E29" s="271" t="s">
        <v>40</v>
      </c>
      <c r="F29" s="275">
        <v>143.284</v>
      </c>
      <c r="G29" s="272"/>
      <c r="H29" s="272">
        <f t="shared" si="0"/>
        <v>0</v>
      </c>
      <c r="I29" s="287">
        <v>21</v>
      </c>
      <c r="J29" s="309"/>
      <c r="K29" s="309"/>
    </row>
    <row r="30" spans="1:11" s="6" customFormat="1" ht="13.5" customHeight="1">
      <c r="A30" s="273">
        <v>17</v>
      </c>
      <c r="B30" s="274">
        <v>7</v>
      </c>
      <c r="C30" s="271" t="s">
        <v>57</v>
      </c>
      <c r="D30" s="271" t="s">
        <v>58</v>
      </c>
      <c r="E30" s="271" t="s">
        <v>40</v>
      </c>
      <c r="F30" s="275">
        <v>143.284</v>
      </c>
      <c r="G30" s="272"/>
      <c r="H30" s="272">
        <f t="shared" si="0"/>
        <v>0</v>
      </c>
      <c r="I30" s="287">
        <v>21</v>
      </c>
      <c r="J30" s="309"/>
      <c r="K30" s="309"/>
    </row>
    <row r="31" spans="1:11" s="6" customFormat="1" ht="13.5" customHeight="1">
      <c r="A31" s="273">
        <v>18</v>
      </c>
      <c r="B31" s="274">
        <v>7</v>
      </c>
      <c r="C31" s="271" t="s">
        <v>59</v>
      </c>
      <c r="D31" s="271" t="s">
        <v>195</v>
      </c>
      <c r="E31" s="271" t="s">
        <v>40</v>
      </c>
      <c r="F31" s="275">
        <v>117.658</v>
      </c>
      <c r="G31" s="272"/>
      <c r="H31" s="272">
        <f t="shared" si="0"/>
        <v>0</v>
      </c>
      <c r="I31" s="287">
        <v>21</v>
      </c>
      <c r="J31" s="309"/>
      <c r="K31" s="309"/>
    </row>
    <row r="32" spans="1:11" s="6" customFormat="1" ht="13.5" customHeight="1">
      <c r="A32" s="282">
        <v>19</v>
      </c>
      <c r="B32" s="283">
        <v>7</v>
      </c>
      <c r="C32" s="284" t="s">
        <v>61</v>
      </c>
      <c r="D32" s="284" t="s">
        <v>62</v>
      </c>
      <c r="E32" s="284" t="s">
        <v>63</v>
      </c>
      <c r="F32" s="285">
        <v>164.721</v>
      </c>
      <c r="G32" s="286"/>
      <c r="H32" s="286">
        <f>F32*G32</f>
        <v>0</v>
      </c>
      <c r="I32" s="287">
        <v>21</v>
      </c>
      <c r="J32" s="309"/>
      <c r="K32" s="309"/>
    </row>
    <row r="33" spans="1:11" s="6" customFormat="1" ht="13.5" customHeight="1">
      <c r="A33" s="273">
        <v>20</v>
      </c>
      <c r="B33" s="274">
        <v>7</v>
      </c>
      <c r="C33" s="271" t="s">
        <v>64</v>
      </c>
      <c r="D33" s="271" t="s">
        <v>196</v>
      </c>
      <c r="E33" s="271" t="s">
        <v>40</v>
      </c>
      <c r="F33" s="275">
        <v>41.872</v>
      </c>
      <c r="G33" s="272"/>
      <c r="H33" s="272">
        <f>F33*G33</f>
        <v>0</v>
      </c>
      <c r="I33" s="287">
        <v>21</v>
      </c>
      <c r="J33" s="309"/>
      <c r="K33" s="309"/>
    </row>
    <row r="34" spans="1:11" s="6" customFormat="1" ht="13.5" customHeight="1">
      <c r="A34" s="282">
        <v>21</v>
      </c>
      <c r="B34" s="283">
        <v>7</v>
      </c>
      <c r="C34" s="284" t="s">
        <v>66</v>
      </c>
      <c r="D34" s="284" t="s">
        <v>67</v>
      </c>
      <c r="E34" s="284" t="s">
        <v>63</v>
      </c>
      <c r="F34" s="285">
        <v>80.185</v>
      </c>
      <c r="G34" s="286"/>
      <c r="H34" s="286">
        <f>F34*G34</f>
        <v>0</v>
      </c>
      <c r="I34" s="287">
        <v>21</v>
      </c>
      <c r="J34" s="309"/>
      <c r="K34" s="309"/>
    </row>
    <row r="35" spans="1:11" s="6" customFormat="1" ht="24" customHeight="1">
      <c r="A35" s="273">
        <v>22</v>
      </c>
      <c r="B35" s="274">
        <v>7</v>
      </c>
      <c r="C35" s="271" t="s">
        <v>68</v>
      </c>
      <c r="D35" s="271" t="s">
        <v>202</v>
      </c>
      <c r="E35" s="271" t="s">
        <v>63</v>
      </c>
      <c r="F35" s="275">
        <v>157.238</v>
      </c>
      <c r="G35" s="272"/>
      <c r="H35" s="272">
        <f>F35*G35</f>
        <v>0</v>
      </c>
      <c r="I35" s="287">
        <v>21</v>
      </c>
      <c r="J35" s="309"/>
      <c r="K35" s="309"/>
    </row>
    <row r="36" spans="1:11" s="6" customFormat="1" ht="24" customHeight="1" thickBot="1">
      <c r="A36" s="299">
        <v>23</v>
      </c>
      <c r="B36" s="300">
        <v>7</v>
      </c>
      <c r="C36" s="301" t="s">
        <v>70</v>
      </c>
      <c r="D36" s="301" t="s">
        <v>71</v>
      </c>
      <c r="E36" s="301" t="s">
        <v>40</v>
      </c>
      <c r="F36" s="302">
        <v>143.284</v>
      </c>
      <c r="G36" s="305"/>
      <c r="H36" s="305">
        <f>F36*G36</f>
        <v>0</v>
      </c>
      <c r="I36" s="306">
        <v>21</v>
      </c>
      <c r="J36" s="309"/>
      <c r="K36" s="309"/>
    </row>
    <row r="37" spans="1:11" s="6" customFormat="1" ht="21" customHeight="1" thickBot="1">
      <c r="A37" s="315"/>
      <c r="B37" s="315"/>
      <c r="C37" s="316" t="s">
        <v>11</v>
      </c>
      <c r="D37" s="316" t="s">
        <v>75</v>
      </c>
      <c r="E37" s="316"/>
      <c r="F37" s="317"/>
      <c r="G37" s="318"/>
      <c r="H37" s="318">
        <f>SUM(H38:H39)</f>
        <v>0</v>
      </c>
      <c r="I37" s="319"/>
      <c r="J37" s="309"/>
      <c r="K37" s="309"/>
    </row>
    <row r="38" spans="1:11" s="6" customFormat="1" ht="24" customHeight="1">
      <c r="A38" s="278">
        <v>24</v>
      </c>
      <c r="B38" s="279">
        <v>7</v>
      </c>
      <c r="C38" s="280" t="s">
        <v>244</v>
      </c>
      <c r="D38" s="280" t="s">
        <v>245</v>
      </c>
      <c r="E38" s="280" t="s">
        <v>35</v>
      </c>
      <c r="F38" s="281">
        <v>68.53</v>
      </c>
      <c r="G38" s="307"/>
      <c r="H38" s="307">
        <f>F38*G38</f>
        <v>0</v>
      </c>
      <c r="I38" s="308">
        <v>21</v>
      </c>
      <c r="J38" s="309"/>
      <c r="K38" s="309"/>
    </row>
    <row r="39" spans="1:11" s="6" customFormat="1" ht="13.5" customHeight="1" thickBot="1">
      <c r="A39" s="299">
        <v>25</v>
      </c>
      <c r="B39" s="300">
        <v>7</v>
      </c>
      <c r="C39" s="301" t="s">
        <v>78</v>
      </c>
      <c r="D39" s="301" t="s">
        <v>79</v>
      </c>
      <c r="E39" s="301" t="s">
        <v>80</v>
      </c>
      <c r="F39" s="302">
        <v>2</v>
      </c>
      <c r="G39" s="305"/>
      <c r="H39" s="305">
        <f>F39*G39</f>
        <v>0</v>
      </c>
      <c r="I39" s="306">
        <v>21</v>
      </c>
      <c r="J39" s="309"/>
      <c r="K39" s="309"/>
    </row>
    <row r="40" spans="1:11" s="6" customFormat="1" ht="21" customHeight="1" thickBot="1">
      <c r="A40" s="315"/>
      <c r="B40" s="315"/>
      <c r="C40" s="316" t="s">
        <v>12</v>
      </c>
      <c r="D40" s="316" t="s">
        <v>81</v>
      </c>
      <c r="E40" s="316"/>
      <c r="F40" s="317"/>
      <c r="G40" s="318"/>
      <c r="H40" s="318">
        <f>SUM(H41:H43)</f>
        <v>0</v>
      </c>
      <c r="I40" s="319"/>
      <c r="J40" s="309"/>
      <c r="K40" s="309"/>
    </row>
    <row r="41" spans="1:11" s="6" customFormat="1" ht="13.5" customHeight="1">
      <c r="A41" s="371" t="s">
        <v>657</v>
      </c>
      <c r="B41" s="279">
        <v>7</v>
      </c>
      <c r="C41" s="280" t="s">
        <v>203</v>
      </c>
      <c r="D41" s="280" t="s">
        <v>204</v>
      </c>
      <c r="E41" s="280" t="s">
        <v>40</v>
      </c>
      <c r="F41" s="281">
        <v>1.985</v>
      </c>
      <c r="G41" s="307"/>
      <c r="H41" s="307">
        <f>F41*G41</f>
        <v>0</v>
      </c>
      <c r="I41" s="308">
        <v>21</v>
      </c>
      <c r="J41" s="309"/>
      <c r="K41" s="309"/>
    </row>
    <row r="42" spans="1:11" s="6" customFormat="1" ht="13.5" customHeight="1">
      <c r="A42" s="321">
        <v>26</v>
      </c>
      <c r="B42" s="322">
        <v>7</v>
      </c>
      <c r="C42" s="323" t="s">
        <v>689</v>
      </c>
      <c r="D42" s="323" t="s">
        <v>206</v>
      </c>
      <c r="E42" s="323" t="s">
        <v>40</v>
      </c>
      <c r="F42" s="324">
        <v>8.416</v>
      </c>
      <c r="G42" s="325"/>
      <c r="H42" s="325">
        <f>F42*G42</f>
        <v>0</v>
      </c>
      <c r="I42" s="326">
        <v>21</v>
      </c>
      <c r="J42" s="309"/>
      <c r="K42" s="309"/>
    </row>
    <row r="43" spans="1:11" s="6" customFormat="1" ht="13.5" customHeight="1" thickBot="1">
      <c r="A43" s="299">
        <v>27</v>
      </c>
      <c r="B43" s="300">
        <v>7</v>
      </c>
      <c r="C43" s="301" t="s">
        <v>246</v>
      </c>
      <c r="D43" s="301" t="s">
        <v>247</v>
      </c>
      <c r="E43" s="301" t="s">
        <v>40</v>
      </c>
      <c r="F43" s="302">
        <v>4.934</v>
      </c>
      <c r="G43" s="305"/>
      <c r="H43" s="305">
        <f>F43*G43</f>
        <v>0</v>
      </c>
      <c r="I43" s="306">
        <v>21</v>
      </c>
      <c r="J43" s="309"/>
      <c r="K43" s="309"/>
    </row>
    <row r="44" spans="1:11" s="6" customFormat="1" ht="21" customHeight="1" thickBot="1">
      <c r="A44" s="315"/>
      <c r="B44" s="315"/>
      <c r="C44" s="316" t="s">
        <v>13</v>
      </c>
      <c r="D44" s="316" t="s">
        <v>85</v>
      </c>
      <c r="E44" s="316"/>
      <c r="F44" s="317"/>
      <c r="G44" s="318"/>
      <c r="H44" s="318">
        <f>SUM(H45:H51)</f>
        <v>0</v>
      </c>
      <c r="I44" s="319"/>
      <c r="J44" s="309"/>
      <c r="K44" s="309"/>
    </row>
    <row r="45" spans="1:11" s="6" customFormat="1" ht="13.5" customHeight="1">
      <c r="A45" s="278">
        <v>28</v>
      </c>
      <c r="B45" s="279">
        <v>7</v>
      </c>
      <c r="C45" s="280" t="s">
        <v>159</v>
      </c>
      <c r="D45" s="280" t="s">
        <v>160</v>
      </c>
      <c r="E45" s="280" t="s">
        <v>20</v>
      </c>
      <c r="F45" s="281">
        <v>91.986</v>
      </c>
      <c r="G45" s="307"/>
      <c r="H45" s="307">
        <f aca="true" t="shared" si="1" ref="H45:H51">F45*G45</f>
        <v>0</v>
      </c>
      <c r="I45" s="308">
        <v>21</v>
      </c>
      <c r="J45" s="309"/>
      <c r="K45" s="309"/>
    </row>
    <row r="46" spans="1:11" s="6" customFormat="1" ht="24" customHeight="1">
      <c r="A46" s="273">
        <v>29</v>
      </c>
      <c r="B46" s="274">
        <v>7</v>
      </c>
      <c r="C46" s="271" t="s">
        <v>86</v>
      </c>
      <c r="D46" s="271" t="s">
        <v>87</v>
      </c>
      <c r="E46" s="271" t="s">
        <v>20</v>
      </c>
      <c r="F46" s="275">
        <v>91.986</v>
      </c>
      <c r="G46" s="272"/>
      <c r="H46" s="272">
        <f t="shared" si="1"/>
        <v>0</v>
      </c>
      <c r="I46" s="287">
        <v>21</v>
      </c>
      <c r="J46" s="309"/>
      <c r="K46" s="309"/>
    </row>
    <row r="47" spans="1:11" s="6" customFormat="1" ht="24" customHeight="1">
      <c r="A47" s="273">
        <v>30</v>
      </c>
      <c r="B47" s="274">
        <v>7</v>
      </c>
      <c r="C47" s="271" t="s">
        <v>88</v>
      </c>
      <c r="D47" s="271" t="s">
        <v>89</v>
      </c>
      <c r="E47" s="271" t="s">
        <v>20</v>
      </c>
      <c r="F47" s="275">
        <v>91.986</v>
      </c>
      <c r="G47" s="272"/>
      <c r="H47" s="272">
        <f t="shared" si="1"/>
        <v>0</v>
      </c>
      <c r="I47" s="287">
        <v>21</v>
      </c>
      <c r="J47" s="309"/>
      <c r="K47" s="309"/>
    </row>
    <row r="48" spans="1:11" s="6" customFormat="1" ht="24" customHeight="1">
      <c r="A48" s="273">
        <v>31</v>
      </c>
      <c r="B48" s="274">
        <v>7</v>
      </c>
      <c r="C48" s="271" t="s">
        <v>207</v>
      </c>
      <c r="D48" s="271" t="s">
        <v>208</v>
      </c>
      <c r="E48" s="271" t="s">
        <v>20</v>
      </c>
      <c r="F48" s="275">
        <v>123.872</v>
      </c>
      <c r="G48" s="272"/>
      <c r="H48" s="272">
        <f t="shared" si="1"/>
        <v>0</v>
      </c>
      <c r="I48" s="287">
        <v>21</v>
      </c>
      <c r="J48" s="309"/>
      <c r="K48" s="309"/>
    </row>
    <row r="49" spans="1:11" s="6" customFormat="1" ht="24" customHeight="1">
      <c r="A49" s="295">
        <v>32</v>
      </c>
      <c r="B49" s="296">
        <v>7</v>
      </c>
      <c r="C49" s="297" t="s">
        <v>161</v>
      </c>
      <c r="D49" s="297" t="s">
        <v>162</v>
      </c>
      <c r="E49" s="297" t="s">
        <v>20</v>
      </c>
      <c r="F49" s="298">
        <v>91.986</v>
      </c>
      <c r="G49" s="328"/>
      <c r="H49" s="328">
        <f t="shared" si="1"/>
        <v>0</v>
      </c>
      <c r="I49" s="329">
        <v>21</v>
      </c>
      <c r="J49" s="309"/>
      <c r="K49" s="309"/>
    </row>
    <row r="50" spans="1:11" s="6" customFormat="1" ht="13.5" customHeight="1">
      <c r="A50" s="353" t="s">
        <v>637</v>
      </c>
      <c r="B50" s="354">
        <v>7</v>
      </c>
      <c r="C50" s="355">
        <v>573211111</v>
      </c>
      <c r="D50" s="355" t="s">
        <v>616</v>
      </c>
      <c r="E50" s="355" t="s">
        <v>20</v>
      </c>
      <c r="F50" s="294">
        <v>307.844</v>
      </c>
      <c r="G50" s="294"/>
      <c r="H50" s="328">
        <f t="shared" si="1"/>
        <v>0</v>
      </c>
      <c r="I50" s="287">
        <v>21</v>
      </c>
      <c r="J50" s="309"/>
      <c r="K50" s="309"/>
    </row>
    <row r="51" spans="1:11" s="6" customFormat="1" ht="13.5" customHeight="1" thickBot="1">
      <c r="A51" s="357" t="s">
        <v>637</v>
      </c>
      <c r="B51" s="334">
        <v>7</v>
      </c>
      <c r="C51" s="335">
        <v>573191111</v>
      </c>
      <c r="D51" s="335" t="s">
        <v>618</v>
      </c>
      <c r="E51" s="335" t="s">
        <v>20</v>
      </c>
      <c r="F51" s="291">
        <v>91.986</v>
      </c>
      <c r="G51" s="291"/>
      <c r="H51" s="504">
        <f t="shared" si="1"/>
        <v>0</v>
      </c>
      <c r="I51" s="293">
        <v>21</v>
      </c>
      <c r="J51" s="309"/>
      <c r="K51" s="309"/>
    </row>
    <row r="52" spans="1:11" s="6" customFormat="1" ht="21" customHeight="1" thickBot="1">
      <c r="A52" s="315"/>
      <c r="B52" s="315"/>
      <c r="C52" s="316" t="s">
        <v>14</v>
      </c>
      <c r="D52" s="316" t="s">
        <v>96</v>
      </c>
      <c r="E52" s="316"/>
      <c r="F52" s="317"/>
      <c r="G52" s="318"/>
      <c r="H52" s="318">
        <f>SUM(H53:H65)</f>
        <v>0</v>
      </c>
      <c r="I52" s="319"/>
      <c r="J52" s="309"/>
      <c r="K52" s="309"/>
    </row>
    <row r="53" spans="1:11" s="6" customFormat="1" ht="24" customHeight="1">
      <c r="A53" s="278">
        <v>33</v>
      </c>
      <c r="B53" s="279">
        <v>7</v>
      </c>
      <c r="C53" s="280" t="s">
        <v>268</v>
      </c>
      <c r="D53" s="280" t="s">
        <v>269</v>
      </c>
      <c r="E53" s="280" t="s">
        <v>35</v>
      </c>
      <c r="F53" s="281">
        <v>68.53</v>
      </c>
      <c r="G53" s="307"/>
      <c r="H53" s="307">
        <f>F53*G53</f>
        <v>0</v>
      </c>
      <c r="I53" s="308">
        <v>21</v>
      </c>
      <c r="J53" s="309"/>
      <c r="K53" s="309"/>
    </row>
    <row r="54" spans="1:11" s="6" customFormat="1" ht="24" customHeight="1">
      <c r="A54" s="282">
        <v>34</v>
      </c>
      <c r="B54" s="283">
        <v>7</v>
      </c>
      <c r="C54" s="284" t="s">
        <v>270</v>
      </c>
      <c r="D54" s="284" t="s">
        <v>271</v>
      </c>
      <c r="E54" s="284" t="s">
        <v>35</v>
      </c>
      <c r="F54" s="285">
        <v>69.558</v>
      </c>
      <c r="G54" s="286"/>
      <c r="H54" s="286">
        <f>F54*G54</f>
        <v>0</v>
      </c>
      <c r="I54" s="287">
        <v>21</v>
      </c>
      <c r="J54" s="309"/>
      <c r="K54" s="309"/>
    </row>
    <row r="55" spans="1:11" s="6" customFormat="1" ht="24" customHeight="1">
      <c r="A55" s="273">
        <v>35</v>
      </c>
      <c r="B55" s="274">
        <v>7</v>
      </c>
      <c r="C55" s="271" t="s">
        <v>101</v>
      </c>
      <c r="D55" s="271" t="s">
        <v>102</v>
      </c>
      <c r="E55" s="271" t="s">
        <v>80</v>
      </c>
      <c r="F55" s="275">
        <v>6</v>
      </c>
      <c r="G55" s="272"/>
      <c r="H55" s="272">
        <f>F55*G55</f>
        <v>0</v>
      </c>
      <c r="I55" s="287">
        <v>21</v>
      </c>
      <c r="J55" s="309"/>
      <c r="K55" s="309"/>
    </row>
    <row r="56" spans="1:11" s="6" customFormat="1" ht="24" customHeight="1">
      <c r="A56" s="282">
        <v>36</v>
      </c>
      <c r="B56" s="283">
        <v>7</v>
      </c>
      <c r="C56" s="284" t="s">
        <v>272</v>
      </c>
      <c r="D56" s="284" t="s">
        <v>273</v>
      </c>
      <c r="E56" s="284" t="s">
        <v>80</v>
      </c>
      <c r="F56" s="285">
        <v>4</v>
      </c>
      <c r="G56" s="286"/>
      <c r="H56" s="286">
        <f>F56*G56</f>
        <v>0</v>
      </c>
      <c r="I56" s="287">
        <v>21</v>
      </c>
      <c r="J56" s="309"/>
      <c r="K56" s="309"/>
    </row>
    <row r="57" spans="1:11" s="6" customFormat="1" ht="24" customHeight="1">
      <c r="A57" s="282">
        <v>37</v>
      </c>
      <c r="B57" s="283">
        <v>7</v>
      </c>
      <c r="C57" s="284" t="s">
        <v>248</v>
      </c>
      <c r="D57" s="284" t="s">
        <v>249</v>
      </c>
      <c r="E57" s="284" t="s">
        <v>80</v>
      </c>
      <c r="F57" s="285">
        <v>2</v>
      </c>
      <c r="G57" s="286"/>
      <c r="H57" s="286">
        <f>F57*G57</f>
        <v>0</v>
      </c>
      <c r="I57" s="287">
        <v>21</v>
      </c>
      <c r="J57" s="309"/>
      <c r="K57" s="309"/>
    </row>
    <row r="58" spans="1:11" s="6" customFormat="1" ht="24" customHeight="1">
      <c r="A58" s="273">
        <v>38</v>
      </c>
      <c r="B58" s="274">
        <v>7</v>
      </c>
      <c r="C58" s="271" t="s">
        <v>105</v>
      </c>
      <c r="D58" s="271" t="s">
        <v>106</v>
      </c>
      <c r="E58" s="271" t="s">
        <v>80</v>
      </c>
      <c r="F58" s="275">
        <v>1</v>
      </c>
      <c r="G58" s="272"/>
      <c r="H58" s="272">
        <f aca="true" t="shared" si="2" ref="H58:H64">F58*G58</f>
        <v>0</v>
      </c>
      <c r="I58" s="287">
        <v>21</v>
      </c>
      <c r="J58" s="309"/>
      <c r="K58" s="309"/>
    </row>
    <row r="59" spans="1:11" s="6" customFormat="1" ht="24" customHeight="1">
      <c r="A59" s="282">
        <v>39</v>
      </c>
      <c r="B59" s="283">
        <v>7</v>
      </c>
      <c r="C59" s="284" t="s">
        <v>274</v>
      </c>
      <c r="D59" s="284" t="s">
        <v>275</v>
      </c>
      <c r="E59" s="284" t="s">
        <v>80</v>
      </c>
      <c r="F59" s="285">
        <v>1</v>
      </c>
      <c r="G59" s="286"/>
      <c r="H59" s="286">
        <f>F59*G59</f>
        <v>0</v>
      </c>
      <c r="I59" s="287">
        <v>21</v>
      </c>
      <c r="J59" s="309"/>
      <c r="K59" s="309"/>
    </row>
    <row r="60" spans="1:11" s="6" customFormat="1" ht="24" customHeight="1">
      <c r="A60" s="273">
        <v>40</v>
      </c>
      <c r="B60" s="274">
        <v>7</v>
      </c>
      <c r="C60" s="271" t="s">
        <v>109</v>
      </c>
      <c r="D60" s="271" t="s">
        <v>110</v>
      </c>
      <c r="E60" s="271" t="s">
        <v>80</v>
      </c>
      <c r="F60" s="275">
        <v>3</v>
      </c>
      <c r="G60" s="272"/>
      <c r="H60" s="272">
        <f t="shared" si="2"/>
        <v>0</v>
      </c>
      <c r="I60" s="287">
        <v>21</v>
      </c>
      <c r="J60" s="309"/>
      <c r="K60" s="309"/>
    </row>
    <row r="61" spans="1:11" s="6" customFormat="1" ht="24" customHeight="1">
      <c r="A61" s="282">
        <v>41</v>
      </c>
      <c r="B61" s="283">
        <v>7</v>
      </c>
      <c r="C61" s="284" t="s">
        <v>252</v>
      </c>
      <c r="D61" s="284" t="s">
        <v>253</v>
      </c>
      <c r="E61" s="284" t="s">
        <v>80</v>
      </c>
      <c r="F61" s="285">
        <v>3</v>
      </c>
      <c r="G61" s="286"/>
      <c r="H61" s="286">
        <f>F61*G61</f>
        <v>0</v>
      </c>
      <c r="I61" s="287">
        <v>21</v>
      </c>
      <c r="J61" s="309"/>
      <c r="K61" s="309"/>
    </row>
    <row r="62" spans="1:11" s="6" customFormat="1" ht="34.5" customHeight="1">
      <c r="A62" s="273">
        <v>42</v>
      </c>
      <c r="B62" s="274">
        <v>7</v>
      </c>
      <c r="C62" s="271" t="s">
        <v>114</v>
      </c>
      <c r="D62" s="271" t="s">
        <v>115</v>
      </c>
      <c r="E62" s="271" t="s">
        <v>254</v>
      </c>
      <c r="F62" s="275">
        <v>2</v>
      </c>
      <c r="G62" s="272"/>
      <c r="H62" s="272">
        <f t="shared" si="2"/>
        <v>0</v>
      </c>
      <c r="I62" s="287">
        <v>21</v>
      </c>
      <c r="J62" s="309"/>
      <c r="K62" s="309"/>
    </row>
    <row r="63" spans="1:11" s="6" customFormat="1" ht="34.5" customHeight="1">
      <c r="A63" s="273">
        <v>43</v>
      </c>
      <c r="B63" s="274">
        <v>7</v>
      </c>
      <c r="C63" s="271" t="s">
        <v>276</v>
      </c>
      <c r="D63" s="271" t="s">
        <v>277</v>
      </c>
      <c r="E63" s="271" t="s">
        <v>254</v>
      </c>
      <c r="F63" s="275">
        <v>1</v>
      </c>
      <c r="G63" s="272"/>
      <c r="H63" s="272">
        <f t="shared" si="2"/>
        <v>0</v>
      </c>
      <c r="I63" s="287" t="s">
        <v>378</v>
      </c>
      <c r="J63" s="309"/>
      <c r="K63" s="309"/>
    </row>
    <row r="64" spans="1:11" s="6" customFormat="1" ht="24" customHeight="1">
      <c r="A64" s="273">
        <v>44</v>
      </c>
      <c r="B64" s="274">
        <v>7</v>
      </c>
      <c r="C64" s="271" t="s">
        <v>176</v>
      </c>
      <c r="D64" s="271" t="s">
        <v>177</v>
      </c>
      <c r="E64" s="271" t="s">
        <v>116</v>
      </c>
      <c r="F64" s="275">
        <v>3</v>
      </c>
      <c r="G64" s="272"/>
      <c r="H64" s="272">
        <f t="shared" si="2"/>
        <v>0</v>
      </c>
      <c r="I64" s="287">
        <v>21</v>
      </c>
      <c r="J64" s="309"/>
      <c r="K64" s="309"/>
    </row>
    <row r="65" spans="1:11" s="6" customFormat="1" ht="13.5" customHeight="1" thickBot="1">
      <c r="A65" s="299">
        <v>45</v>
      </c>
      <c r="B65" s="300">
        <v>7</v>
      </c>
      <c r="C65" s="301" t="s">
        <v>121</v>
      </c>
      <c r="D65" s="301" t="s">
        <v>122</v>
      </c>
      <c r="E65" s="301" t="s">
        <v>35</v>
      </c>
      <c r="F65" s="302">
        <v>68.53</v>
      </c>
      <c r="G65" s="305"/>
      <c r="H65" s="305">
        <f>F65*G65</f>
        <v>0</v>
      </c>
      <c r="I65" s="306">
        <v>21</v>
      </c>
      <c r="J65" s="309"/>
      <c r="K65" s="309"/>
    </row>
    <row r="66" spans="1:11" s="6" customFormat="1" ht="21" customHeight="1" thickBot="1">
      <c r="A66" s="315"/>
      <c r="B66" s="315"/>
      <c r="C66" s="316" t="s">
        <v>123</v>
      </c>
      <c r="D66" s="316" t="s">
        <v>124</v>
      </c>
      <c r="E66" s="316"/>
      <c r="F66" s="317"/>
      <c r="G66" s="318"/>
      <c r="H66" s="318">
        <f>SUM(H67:H70)</f>
        <v>0</v>
      </c>
      <c r="I66" s="319"/>
      <c r="J66" s="309"/>
      <c r="K66" s="309"/>
    </row>
    <row r="67" spans="1:11" s="6" customFormat="1" ht="13.5" customHeight="1">
      <c r="A67" s="278">
        <v>46</v>
      </c>
      <c r="B67" s="279">
        <v>7</v>
      </c>
      <c r="C67" s="280" t="s">
        <v>125</v>
      </c>
      <c r="D67" s="280" t="s">
        <v>126</v>
      </c>
      <c r="E67" s="280" t="s">
        <v>35</v>
      </c>
      <c r="F67" s="281">
        <v>145.84</v>
      </c>
      <c r="G67" s="307"/>
      <c r="H67" s="307">
        <f>F67*G67</f>
        <v>0</v>
      </c>
      <c r="I67" s="308">
        <v>21</v>
      </c>
      <c r="J67" s="309"/>
      <c r="K67" s="309"/>
    </row>
    <row r="68" spans="1:11" s="6" customFormat="1" ht="13.5" customHeight="1">
      <c r="A68" s="273">
        <v>47</v>
      </c>
      <c r="B68" s="274">
        <v>7</v>
      </c>
      <c r="C68" s="271" t="s">
        <v>127</v>
      </c>
      <c r="D68" s="271" t="s">
        <v>231</v>
      </c>
      <c r="E68" s="271" t="s">
        <v>63</v>
      </c>
      <c r="F68" s="275">
        <v>157.238</v>
      </c>
      <c r="G68" s="272"/>
      <c r="H68" s="272">
        <f>F68*G68</f>
        <v>0</v>
      </c>
      <c r="I68" s="287">
        <v>21</v>
      </c>
      <c r="J68" s="309"/>
      <c r="K68" s="309"/>
    </row>
    <row r="69" spans="1:11" s="6" customFormat="1" ht="13.5" customHeight="1">
      <c r="A69" s="273">
        <v>48</v>
      </c>
      <c r="B69" s="274">
        <v>7</v>
      </c>
      <c r="C69" s="271" t="s">
        <v>129</v>
      </c>
      <c r="D69" s="271" t="s">
        <v>232</v>
      </c>
      <c r="E69" s="271" t="s">
        <v>63</v>
      </c>
      <c r="F69" s="275">
        <v>1415.142</v>
      </c>
      <c r="G69" s="272"/>
      <c r="H69" s="272">
        <f>F69*G69</f>
        <v>0</v>
      </c>
      <c r="I69" s="287">
        <v>21</v>
      </c>
      <c r="J69" s="309"/>
      <c r="K69" s="309"/>
    </row>
    <row r="70" spans="1:11" s="6" customFormat="1" ht="24" customHeight="1" thickBot="1">
      <c r="A70" s="299">
        <v>49</v>
      </c>
      <c r="B70" s="300">
        <v>7</v>
      </c>
      <c r="C70" s="301" t="s">
        <v>233</v>
      </c>
      <c r="D70" s="301" t="s">
        <v>234</v>
      </c>
      <c r="E70" s="301" t="s">
        <v>63</v>
      </c>
      <c r="F70" s="302">
        <v>157.238</v>
      </c>
      <c r="G70" s="305"/>
      <c r="H70" s="305">
        <f>F70*G70</f>
        <v>0</v>
      </c>
      <c r="I70" s="306">
        <v>21</v>
      </c>
      <c r="J70" s="309"/>
      <c r="K70" s="309"/>
    </row>
    <row r="71" spans="1:11" s="6" customFormat="1" ht="21" customHeight="1" thickBot="1">
      <c r="A71" s="315"/>
      <c r="B71" s="315"/>
      <c r="C71" s="316" t="s">
        <v>131</v>
      </c>
      <c r="D71" s="316" t="s">
        <v>132</v>
      </c>
      <c r="E71" s="316"/>
      <c r="F71" s="317"/>
      <c r="G71" s="318"/>
      <c r="H71" s="318">
        <f>SUM(H72)</f>
        <v>0</v>
      </c>
      <c r="I71" s="319"/>
      <c r="J71" s="309"/>
      <c r="K71" s="309"/>
    </row>
    <row r="72" spans="1:11" s="6" customFormat="1" ht="13.5" customHeight="1" thickBot="1">
      <c r="A72" s="336">
        <v>50</v>
      </c>
      <c r="B72" s="337">
        <v>7</v>
      </c>
      <c r="C72" s="338" t="s">
        <v>257</v>
      </c>
      <c r="D72" s="338" t="s">
        <v>258</v>
      </c>
      <c r="E72" s="338" t="s">
        <v>63</v>
      </c>
      <c r="F72" s="339">
        <v>274.835</v>
      </c>
      <c r="G72" s="340"/>
      <c r="H72" s="340">
        <f>F72*G72</f>
        <v>0</v>
      </c>
      <c r="I72" s="341">
        <v>21</v>
      </c>
      <c r="J72" s="309"/>
      <c r="K72" s="309"/>
    </row>
    <row r="73" spans="1:11" s="6" customFormat="1" ht="21" customHeight="1">
      <c r="A73" s="315"/>
      <c r="B73" s="315"/>
      <c r="C73" s="316" t="s">
        <v>135</v>
      </c>
      <c r="D73" s="316" t="s">
        <v>136</v>
      </c>
      <c r="E73" s="316"/>
      <c r="F73" s="317"/>
      <c r="G73" s="318"/>
      <c r="H73" s="318">
        <f>H74</f>
        <v>0</v>
      </c>
      <c r="I73" s="319"/>
      <c r="J73" s="309"/>
      <c r="K73" s="309"/>
    </row>
    <row r="74" spans="1:11" s="6" customFormat="1" ht="21" customHeight="1" thickBot="1">
      <c r="A74" s="315"/>
      <c r="B74" s="315"/>
      <c r="C74" s="316" t="s">
        <v>137</v>
      </c>
      <c r="D74" s="316" t="s">
        <v>138</v>
      </c>
      <c r="E74" s="316"/>
      <c r="F74" s="317"/>
      <c r="G74" s="318"/>
      <c r="H74" s="318">
        <f>SUM(H75:H76)</f>
        <v>0</v>
      </c>
      <c r="I74" s="319"/>
      <c r="J74" s="309"/>
      <c r="K74" s="309"/>
    </row>
    <row r="75" spans="1:11" s="6" customFormat="1" ht="13.5" customHeight="1">
      <c r="A75" s="278">
        <v>51</v>
      </c>
      <c r="B75" s="279">
        <v>7</v>
      </c>
      <c r="C75" s="280" t="s">
        <v>139</v>
      </c>
      <c r="D75" s="280" t="s">
        <v>140</v>
      </c>
      <c r="E75" s="280" t="s">
        <v>74</v>
      </c>
      <c r="F75" s="281">
        <v>3</v>
      </c>
      <c r="G75" s="307"/>
      <c r="H75" s="307">
        <f>F75*G75</f>
        <v>0</v>
      </c>
      <c r="I75" s="308">
        <v>21</v>
      </c>
      <c r="J75" s="309"/>
      <c r="K75" s="309"/>
    </row>
    <row r="76" spans="1:11" s="6" customFormat="1" ht="13.5" customHeight="1" thickBot="1">
      <c r="A76" s="299">
        <v>52</v>
      </c>
      <c r="B76" s="300">
        <v>7</v>
      </c>
      <c r="C76" s="301" t="s">
        <v>141</v>
      </c>
      <c r="D76" s="301" t="s">
        <v>142</v>
      </c>
      <c r="E76" s="301" t="s">
        <v>35</v>
      </c>
      <c r="F76" s="302">
        <v>68.53</v>
      </c>
      <c r="G76" s="305"/>
      <c r="H76" s="305">
        <f>F76*G76</f>
        <v>0</v>
      </c>
      <c r="I76" s="306">
        <v>21</v>
      </c>
      <c r="J76" s="309"/>
      <c r="K76" s="309"/>
    </row>
    <row r="77" spans="1:11" s="6" customFormat="1" ht="21" customHeight="1">
      <c r="A77" s="342"/>
      <c r="B77" s="342"/>
      <c r="C77" s="343"/>
      <c r="D77" s="343" t="s">
        <v>143</v>
      </c>
      <c r="E77" s="343"/>
      <c r="F77" s="344"/>
      <c r="G77" s="345"/>
      <c r="H77" s="345">
        <f>H12+H73</f>
        <v>0</v>
      </c>
      <c r="I77" s="319"/>
      <c r="J77" s="309"/>
      <c r="K77" s="309"/>
    </row>
    <row r="78" spans="1:11" ht="12" customHeight="1">
      <c r="A78" s="346"/>
      <c r="B78" s="346"/>
      <c r="C78" s="347"/>
      <c r="D78" s="347"/>
      <c r="E78" s="347"/>
      <c r="F78" s="348"/>
      <c r="G78" s="349"/>
      <c r="H78" s="349"/>
      <c r="I78" s="350"/>
      <c r="J78" s="351"/>
      <c r="K78" s="351"/>
    </row>
    <row r="79" spans="1:11" ht="12" customHeight="1">
      <c r="A79" s="346"/>
      <c r="B79" s="346"/>
      <c r="C79" s="347"/>
      <c r="D79" s="347"/>
      <c r="E79" s="347"/>
      <c r="F79" s="348"/>
      <c r="G79" s="349"/>
      <c r="H79" s="349"/>
      <c r="I79" s="350"/>
      <c r="J79" s="351"/>
      <c r="K79" s="351"/>
    </row>
    <row r="80" spans="1:11" ht="12" customHeight="1">
      <c r="A80" s="346"/>
      <c r="B80" s="346"/>
      <c r="C80" s="347"/>
      <c r="D80" s="347"/>
      <c r="E80" s="347"/>
      <c r="F80" s="348"/>
      <c r="G80" s="349"/>
      <c r="H80" s="349"/>
      <c r="I80" s="350"/>
      <c r="J80" s="351"/>
      <c r="K80" s="351"/>
    </row>
    <row r="81" spans="1:11" ht="12" customHeight="1">
      <c r="A81" s="346"/>
      <c r="B81" s="346"/>
      <c r="C81" s="347"/>
      <c r="D81" s="347"/>
      <c r="E81" s="347"/>
      <c r="F81" s="348"/>
      <c r="G81" s="349"/>
      <c r="H81" s="349"/>
      <c r="I81" s="350"/>
      <c r="J81" s="351"/>
      <c r="K81" s="351"/>
    </row>
    <row r="82" spans="1:11" ht="12" customHeight="1">
      <c r="A82" s="346"/>
      <c r="B82" s="346"/>
      <c r="C82" s="347"/>
      <c r="D82" s="347"/>
      <c r="E82" s="347"/>
      <c r="F82" s="348"/>
      <c r="G82" s="349"/>
      <c r="H82" s="349"/>
      <c r="I82" s="350"/>
      <c r="J82" s="351"/>
      <c r="K82" s="351"/>
    </row>
    <row r="83" spans="1:11" ht="12" customHeight="1">
      <c r="A83" s="346"/>
      <c r="B83" s="346"/>
      <c r="C83" s="347"/>
      <c r="D83" s="347"/>
      <c r="E83" s="347"/>
      <c r="F83" s="348"/>
      <c r="G83" s="349"/>
      <c r="H83" s="349"/>
      <c r="I83" s="350"/>
      <c r="J83" s="351"/>
      <c r="K83" s="351"/>
    </row>
    <row r="84" spans="1:11" ht="12" customHeight="1">
      <c r="A84" s="346"/>
      <c r="B84" s="346"/>
      <c r="C84" s="347"/>
      <c r="D84" s="347"/>
      <c r="E84" s="347"/>
      <c r="F84" s="348"/>
      <c r="G84" s="349"/>
      <c r="H84" s="349"/>
      <c r="I84" s="350"/>
      <c r="J84" s="351"/>
      <c r="K84" s="351"/>
    </row>
    <row r="85" spans="1:11" ht="12" customHeight="1">
      <c r="A85" s="346"/>
      <c r="B85" s="346"/>
      <c r="C85" s="347"/>
      <c r="D85" s="347"/>
      <c r="E85" s="347"/>
      <c r="F85" s="348"/>
      <c r="G85" s="349"/>
      <c r="H85" s="349"/>
      <c r="I85" s="350"/>
      <c r="J85" s="351"/>
      <c r="K85" s="351"/>
    </row>
    <row r="86" spans="1:11" ht="12" customHeight="1">
      <c r="A86" s="346"/>
      <c r="B86" s="346"/>
      <c r="C86" s="347"/>
      <c r="D86" s="347"/>
      <c r="E86" s="347"/>
      <c r="F86" s="348"/>
      <c r="G86" s="349"/>
      <c r="H86" s="349"/>
      <c r="I86" s="350"/>
      <c r="J86" s="351"/>
      <c r="K86" s="351"/>
    </row>
    <row r="87" spans="1:11" ht="12" customHeight="1">
      <c r="A87" s="346"/>
      <c r="B87" s="346"/>
      <c r="C87" s="347"/>
      <c r="D87" s="347"/>
      <c r="E87" s="347"/>
      <c r="F87" s="348"/>
      <c r="G87" s="349"/>
      <c r="H87" s="349"/>
      <c r="I87" s="350"/>
      <c r="J87" s="351"/>
      <c r="K87" s="351"/>
    </row>
    <row r="88" spans="1:11" ht="12" customHeight="1">
      <c r="A88" s="346"/>
      <c r="B88" s="346"/>
      <c r="C88" s="347"/>
      <c r="D88" s="347"/>
      <c r="E88" s="347"/>
      <c r="F88" s="348"/>
      <c r="G88" s="349"/>
      <c r="H88" s="349"/>
      <c r="I88" s="350"/>
      <c r="J88" s="351"/>
      <c r="K88" s="351"/>
    </row>
    <row r="89" spans="1:11" ht="12" customHeight="1">
      <c r="A89" s="346"/>
      <c r="B89" s="346"/>
      <c r="C89" s="347"/>
      <c r="D89" s="347"/>
      <c r="E89" s="347"/>
      <c r="F89" s="348"/>
      <c r="G89" s="349"/>
      <c r="H89" s="349"/>
      <c r="I89" s="350"/>
      <c r="J89" s="351"/>
      <c r="K89" s="351"/>
    </row>
    <row r="90" spans="1:11" ht="12" customHeight="1">
      <c r="A90" s="346"/>
      <c r="B90" s="346"/>
      <c r="C90" s="347"/>
      <c r="D90" s="347"/>
      <c r="E90" s="347"/>
      <c r="F90" s="348"/>
      <c r="G90" s="349"/>
      <c r="H90" s="349"/>
      <c r="I90" s="350"/>
      <c r="J90" s="351"/>
      <c r="K90" s="351"/>
    </row>
    <row r="91" spans="1:11" ht="12" customHeight="1">
      <c r="A91" s="346"/>
      <c r="B91" s="346"/>
      <c r="C91" s="347"/>
      <c r="D91" s="347"/>
      <c r="E91" s="347"/>
      <c r="F91" s="348"/>
      <c r="G91" s="349"/>
      <c r="H91" s="349"/>
      <c r="I91" s="350"/>
      <c r="J91" s="351"/>
      <c r="K91" s="351"/>
    </row>
    <row r="92" spans="1:11" ht="12" customHeight="1">
      <c r="A92" s="346"/>
      <c r="B92" s="346"/>
      <c r="C92" s="347"/>
      <c r="D92" s="347"/>
      <c r="E92" s="347"/>
      <c r="F92" s="348"/>
      <c r="G92" s="349"/>
      <c r="H92" s="349"/>
      <c r="I92" s="350"/>
      <c r="J92" s="351"/>
      <c r="K92" s="351"/>
    </row>
    <row r="93" spans="1:11" ht="12" customHeight="1">
      <c r="A93" s="346"/>
      <c r="B93" s="346"/>
      <c r="C93" s="347"/>
      <c r="D93" s="347"/>
      <c r="E93" s="347"/>
      <c r="F93" s="348"/>
      <c r="G93" s="349"/>
      <c r="H93" s="349"/>
      <c r="I93" s="350"/>
      <c r="J93" s="351"/>
      <c r="K93" s="351"/>
    </row>
    <row r="94" spans="1:11" ht="12" customHeight="1">
      <c r="A94" s="346"/>
      <c r="B94" s="346"/>
      <c r="C94" s="347"/>
      <c r="D94" s="347"/>
      <c r="E94" s="347"/>
      <c r="F94" s="348"/>
      <c r="G94" s="349"/>
      <c r="H94" s="349"/>
      <c r="I94" s="350"/>
      <c r="J94" s="351"/>
      <c r="K94" s="351"/>
    </row>
    <row r="95" spans="1:11" ht="12" customHeight="1">
      <c r="A95" s="346"/>
      <c r="B95" s="346"/>
      <c r="C95" s="347"/>
      <c r="D95" s="347"/>
      <c r="E95" s="347"/>
      <c r="F95" s="348"/>
      <c r="G95" s="349"/>
      <c r="H95" s="349"/>
      <c r="I95" s="350"/>
      <c r="J95" s="351"/>
      <c r="K95" s="351"/>
    </row>
    <row r="96" spans="1:11" ht="12" customHeight="1">
      <c r="A96" s="346"/>
      <c r="B96" s="346"/>
      <c r="C96" s="347"/>
      <c r="D96" s="347"/>
      <c r="E96" s="347"/>
      <c r="F96" s="348"/>
      <c r="G96" s="349"/>
      <c r="H96" s="349"/>
      <c r="I96" s="350"/>
      <c r="J96" s="351"/>
      <c r="K96" s="351"/>
    </row>
    <row r="97" spans="1:11" ht="12" customHeight="1">
      <c r="A97" s="346"/>
      <c r="B97" s="346"/>
      <c r="C97" s="347"/>
      <c r="D97" s="347"/>
      <c r="E97" s="347"/>
      <c r="F97" s="348"/>
      <c r="G97" s="349"/>
      <c r="H97" s="349"/>
      <c r="I97" s="350"/>
      <c r="J97" s="351"/>
      <c r="K97" s="351"/>
    </row>
    <row r="98" spans="1:11" ht="12" customHeight="1">
      <c r="A98" s="346"/>
      <c r="B98" s="346"/>
      <c r="C98" s="347"/>
      <c r="D98" s="347"/>
      <c r="E98" s="347"/>
      <c r="F98" s="348"/>
      <c r="G98" s="349"/>
      <c r="H98" s="349"/>
      <c r="I98" s="350"/>
      <c r="J98" s="351"/>
      <c r="K98" s="351"/>
    </row>
    <row r="99" spans="1:11" ht="12" customHeight="1">
      <c r="A99" s="346"/>
      <c r="B99" s="346"/>
      <c r="C99" s="347"/>
      <c r="D99" s="347"/>
      <c r="E99" s="347"/>
      <c r="F99" s="348"/>
      <c r="G99" s="349"/>
      <c r="H99" s="349"/>
      <c r="I99" s="350"/>
      <c r="J99" s="351"/>
      <c r="K99" s="351"/>
    </row>
    <row r="100" spans="1:11" ht="12" customHeight="1">
      <c r="A100" s="346"/>
      <c r="B100" s="346"/>
      <c r="C100" s="347"/>
      <c r="D100" s="347"/>
      <c r="E100" s="347"/>
      <c r="F100" s="348"/>
      <c r="G100" s="349"/>
      <c r="H100" s="349"/>
      <c r="I100" s="350"/>
      <c r="J100" s="351"/>
      <c r="K100" s="351"/>
    </row>
    <row r="101" spans="1:11" ht="12" customHeight="1">
      <c r="A101" s="346"/>
      <c r="B101" s="346"/>
      <c r="C101" s="347"/>
      <c r="D101" s="347"/>
      <c r="E101" s="347"/>
      <c r="F101" s="348"/>
      <c r="G101" s="349"/>
      <c r="H101" s="349"/>
      <c r="I101" s="350"/>
      <c r="J101" s="351"/>
      <c r="K101" s="351"/>
    </row>
    <row r="102" spans="1:11" ht="12" customHeight="1">
      <c r="A102" s="346"/>
      <c r="B102" s="346"/>
      <c r="C102" s="347"/>
      <c r="D102" s="347"/>
      <c r="E102" s="347"/>
      <c r="F102" s="348"/>
      <c r="G102" s="349"/>
      <c r="H102" s="349"/>
      <c r="I102" s="350"/>
      <c r="J102" s="351"/>
      <c r="K102" s="351"/>
    </row>
    <row r="103" spans="1:11" ht="12" customHeight="1">
      <c r="A103" s="346"/>
      <c r="B103" s="346"/>
      <c r="C103" s="347"/>
      <c r="D103" s="347"/>
      <c r="E103" s="347"/>
      <c r="F103" s="348"/>
      <c r="G103" s="349"/>
      <c r="H103" s="349"/>
      <c r="I103" s="350"/>
      <c r="J103" s="351"/>
      <c r="K103" s="351"/>
    </row>
    <row r="104" spans="1:11" ht="12" customHeight="1">
      <c r="A104" s="346"/>
      <c r="B104" s="346"/>
      <c r="C104" s="347"/>
      <c r="D104" s="347"/>
      <c r="E104" s="347"/>
      <c r="F104" s="348"/>
      <c r="G104" s="349"/>
      <c r="H104" s="349"/>
      <c r="I104" s="372"/>
      <c r="J104" s="351"/>
      <c r="K104" s="351"/>
    </row>
    <row r="105" spans="1:11" ht="12" customHeight="1">
      <c r="A105" s="346"/>
      <c r="B105" s="346"/>
      <c r="C105" s="347"/>
      <c r="D105" s="347"/>
      <c r="E105" s="347"/>
      <c r="F105" s="348"/>
      <c r="G105" s="349"/>
      <c r="H105" s="349"/>
      <c r="I105" s="372"/>
      <c r="J105" s="351"/>
      <c r="K105" s="351"/>
    </row>
    <row r="106" spans="1:11" ht="12" customHeight="1">
      <c r="A106" s="346"/>
      <c r="B106" s="346"/>
      <c r="C106" s="347"/>
      <c r="D106" s="347"/>
      <c r="E106" s="347"/>
      <c r="F106" s="348"/>
      <c r="G106" s="349"/>
      <c r="H106" s="349"/>
      <c r="I106" s="372"/>
      <c r="J106" s="351"/>
      <c r="K106" s="351"/>
    </row>
    <row r="107" spans="1:11" ht="12" customHeight="1">
      <c r="A107" s="346"/>
      <c r="B107" s="346"/>
      <c r="C107" s="347"/>
      <c r="D107" s="347"/>
      <c r="E107" s="347"/>
      <c r="F107" s="348"/>
      <c r="G107" s="349"/>
      <c r="H107" s="349"/>
      <c r="I107" s="372"/>
      <c r="J107" s="351"/>
      <c r="K107" s="351"/>
    </row>
    <row r="108" spans="1:11" ht="12" customHeight="1">
      <c r="A108" s="346"/>
      <c r="B108" s="346"/>
      <c r="C108" s="347"/>
      <c r="D108" s="347"/>
      <c r="E108" s="347"/>
      <c r="F108" s="348"/>
      <c r="G108" s="349"/>
      <c r="H108" s="349"/>
      <c r="I108" s="372"/>
      <c r="J108" s="351"/>
      <c r="K108" s="351"/>
    </row>
    <row r="109" spans="1:11" ht="12" customHeight="1">
      <c r="A109" s="346"/>
      <c r="B109" s="346"/>
      <c r="C109" s="347"/>
      <c r="D109" s="347"/>
      <c r="E109" s="347"/>
      <c r="F109" s="348"/>
      <c r="G109" s="349"/>
      <c r="H109" s="349"/>
      <c r="I109" s="372"/>
      <c r="J109" s="351"/>
      <c r="K109" s="351"/>
    </row>
    <row r="110" spans="1:11" ht="12" customHeight="1">
      <c r="A110" s="346"/>
      <c r="B110" s="346"/>
      <c r="C110" s="347"/>
      <c r="D110" s="347"/>
      <c r="E110" s="347"/>
      <c r="F110" s="348"/>
      <c r="G110" s="349"/>
      <c r="H110" s="349"/>
      <c r="I110" s="372"/>
      <c r="J110" s="351"/>
      <c r="K110" s="351"/>
    </row>
    <row r="111" spans="1:11" ht="12" customHeight="1">
      <c r="A111" s="346"/>
      <c r="B111" s="346"/>
      <c r="C111" s="347"/>
      <c r="D111" s="347"/>
      <c r="E111" s="347"/>
      <c r="F111" s="348"/>
      <c r="G111" s="349"/>
      <c r="H111" s="349"/>
      <c r="I111" s="372"/>
      <c r="J111" s="351"/>
      <c r="K111" s="351"/>
    </row>
    <row r="112" spans="1:11" ht="12" customHeight="1">
      <c r="A112" s="346"/>
      <c r="B112" s="346"/>
      <c r="C112" s="347"/>
      <c r="D112" s="347"/>
      <c r="E112" s="347"/>
      <c r="F112" s="348"/>
      <c r="G112" s="349"/>
      <c r="H112" s="349"/>
      <c r="I112" s="372"/>
      <c r="J112" s="351"/>
      <c r="K112" s="351"/>
    </row>
    <row r="113" spans="1:11" ht="12" customHeight="1">
      <c r="A113" s="346"/>
      <c r="B113" s="346"/>
      <c r="C113" s="347"/>
      <c r="D113" s="347"/>
      <c r="E113" s="347"/>
      <c r="F113" s="348"/>
      <c r="G113" s="349"/>
      <c r="H113" s="349"/>
      <c r="I113" s="351"/>
      <c r="J113" s="351"/>
      <c r="K113" s="351"/>
    </row>
    <row r="114" spans="1:11" ht="12" customHeight="1">
      <c r="A114" s="346"/>
      <c r="B114" s="346"/>
      <c r="C114" s="347"/>
      <c r="D114" s="347"/>
      <c r="E114" s="347"/>
      <c r="F114" s="348"/>
      <c r="G114" s="349"/>
      <c r="H114" s="349"/>
      <c r="I114" s="351"/>
      <c r="J114" s="351"/>
      <c r="K114" s="351"/>
    </row>
    <row r="115" spans="1:11" ht="12" customHeight="1">
      <c r="A115" s="346"/>
      <c r="B115" s="346"/>
      <c r="C115" s="347"/>
      <c r="D115" s="347"/>
      <c r="E115" s="347"/>
      <c r="F115" s="348"/>
      <c r="G115" s="349"/>
      <c r="H115" s="349"/>
      <c r="I115" s="351"/>
      <c r="J115" s="351"/>
      <c r="K115" s="351"/>
    </row>
    <row r="116" spans="1:11" ht="12" customHeight="1">
      <c r="A116" s="346"/>
      <c r="B116" s="346"/>
      <c r="C116" s="347"/>
      <c r="D116" s="347"/>
      <c r="E116" s="347"/>
      <c r="F116" s="348"/>
      <c r="G116" s="349"/>
      <c r="H116" s="349"/>
      <c r="I116" s="351"/>
      <c r="J116" s="351"/>
      <c r="K116" s="351"/>
    </row>
    <row r="117" spans="1:11" ht="12" customHeight="1">
      <c r="A117" s="346"/>
      <c r="B117" s="346"/>
      <c r="C117" s="347"/>
      <c r="D117" s="347"/>
      <c r="E117" s="347"/>
      <c r="F117" s="348"/>
      <c r="G117" s="349"/>
      <c r="H117" s="349"/>
      <c r="I117" s="351"/>
      <c r="J117" s="351"/>
      <c r="K117" s="351"/>
    </row>
    <row r="118" spans="1:11" ht="12" customHeight="1">
      <c r="A118" s="346"/>
      <c r="B118" s="346"/>
      <c r="C118" s="347"/>
      <c r="D118" s="347"/>
      <c r="E118" s="347"/>
      <c r="F118" s="348"/>
      <c r="G118" s="349"/>
      <c r="H118" s="349"/>
      <c r="I118" s="351"/>
      <c r="J118" s="351"/>
      <c r="K118" s="351"/>
    </row>
    <row r="119" spans="1:11" ht="12" customHeight="1">
      <c r="A119" s="346"/>
      <c r="B119" s="346"/>
      <c r="C119" s="347"/>
      <c r="D119" s="347"/>
      <c r="E119" s="347"/>
      <c r="F119" s="348"/>
      <c r="G119" s="349"/>
      <c r="H119" s="349"/>
      <c r="I119" s="351"/>
      <c r="J119" s="351"/>
      <c r="K119" s="351"/>
    </row>
    <row r="120" spans="1:11" ht="12" customHeight="1">
      <c r="A120" s="346"/>
      <c r="B120" s="346"/>
      <c r="C120" s="347"/>
      <c r="D120" s="347"/>
      <c r="E120" s="347"/>
      <c r="F120" s="348"/>
      <c r="G120" s="349"/>
      <c r="H120" s="349"/>
      <c r="I120" s="351"/>
      <c r="J120" s="351"/>
      <c r="K120" s="351"/>
    </row>
    <row r="121" spans="1:11" ht="12" customHeight="1">
      <c r="A121" s="346"/>
      <c r="B121" s="346"/>
      <c r="C121" s="347"/>
      <c r="D121" s="347"/>
      <c r="E121" s="347"/>
      <c r="F121" s="348"/>
      <c r="G121" s="349"/>
      <c r="H121" s="349"/>
      <c r="I121" s="351"/>
      <c r="J121" s="351"/>
      <c r="K121" s="351"/>
    </row>
    <row r="122" spans="1:11" ht="12" customHeight="1">
      <c r="A122" s="346"/>
      <c r="B122" s="346"/>
      <c r="C122" s="347"/>
      <c r="D122" s="347"/>
      <c r="E122" s="347"/>
      <c r="F122" s="348"/>
      <c r="G122" s="349"/>
      <c r="H122" s="349"/>
      <c r="I122" s="351"/>
      <c r="J122" s="351"/>
      <c r="K122" s="351"/>
    </row>
    <row r="123" spans="1:11" ht="12" customHeight="1">
      <c r="A123" s="346"/>
      <c r="B123" s="346"/>
      <c r="C123" s="347"/>
      <c r="D123" s="347"/>
      <c r="E123" s="347"/>
      <c r="F123" s="348"/>
      <c r="G123" s="349"/>
      <c r="H123" s="349"/>
      <c r="I123" s="351"/>
      <c r="J123" s="351"/>
      <c r="K123" s="351"/>
    </row>
    <row r="124" spans="1:11" ht="12" customHeight="1">
      <c r="A124" s="346"/>
      <c r="B124" s="346"/>
      <c r="C124" s="347"/>
      <c r="D124" s="347"/>
      <c r="E124" s="347"/>
      <c r="F124" s="348"/>
      <c r="G124" s="349"/>
      <c r="H124" s="349"/>
      <c r="I124" s="351"/>
      <c r="J124" s="351"/>
      <c r="K124" s="351"/>
    </row>
    <row r="125" spans="1:11" ht="12" customHeight="1">
      <c r="A125" s="346"/>
      <c r="B125" s="346"/>
      <c r="C125" s="347"/>
      <c r="D125" s="347"/>
      <c r="E125" s="347"/>
      <c r="F125" s="348"/>
      <c r="G125" s="349"/>
      <c r="H125" s="349"/>
      <c r="I125" s="351"/>
      <c r="J125" s="351"/>
      <c r="K125" s="351"/>
    </row>
    <row r="126" spans="1:11" ht="12" customHeight="1">
      <c r="A126" s="346"/>
      <c r="B126" s="346"/>
      <c r="C126" s="347"/>
      <c r="D126" s="347"/>
      <c r="E126" s="347"/>
      <c r="F126" s="348"/>
      <c r="G126" s="349"/>
      <c r="H126" s="349"/>
      <c r="I126" s="351"/>
      <c r="J126" s="351"/>
      <c r="K126" s="351"/>
    </row>
    <row r="127" spans="1:11" ht="12" customHeight="1">
      <c r="A127" s="346"/>
      <c r="B127" s="346"/>
      <c r="C127" s="347"/>
      <c r="D127" s="347"/>
      <c r="E127" s="347"/>
      <c r="F127" s="348"/>
      <c r="G127" s="349"/>
      <c r="H127" s="349"/>
      <c r="I127" s="351"/>
      <c r="J127" s="351"/>
      <c r="K127" s="351"/>
    </row>
    <row r="128" spans="1:11" ht="12" customHeight="1">
      <c r="A128" s="346"/>
      <c r="B128" s="346"/>
      <c r="C128" s="347"/>
      <c r="D128" s="347"/>
      <c r="E128" s="347"/>
      <c r="F128" s="348"/>
      <c r="G128" s="349"/>
      <c r="H128" s="349"/>
      <c r="I128" s="351"/>
      <c r="J128" s="351"/>
      <c r="K128" s="351"/>
    </row>
    <row r="129" spans="1:11" ht="12" customHeight="1">
      <c r="A129" s="346"/>
      <c r="B129" s="346"/>
      <c r="C129" s="347"/>
      <c r="D129" s="347"/>
      <c r="E129" s="347"/>
      <c r="F129" s="348"/>
      <c r="G129" s="349"/>
      <c r="H129" s="349"/>
      <c r="I129" s="351"/>
      <c r="J129" s="351"/>
      <c r="K129" s="351"/>
    </row>
    <row r="130" spans="1:11" ht="12" customHeight="1">
      <c r="A130" s="346"/>
      <c r="B130" s="346"/>
      <c r="C130" s="347"/>
      <c r="D130" s="347"/>
      <c r="E130" s="347"/>
      <c r="F130" s="348"/>
      <c r="G130" s="349"/>
      <c r="H130" s="349"/>
      <c r="I130" s="351"/>
      <c r="J130" s="351"/>
      <c r="K130" s="351"/>
    </row>
    <row r="131" spans="1:11" ht="12" customHeight="1">
      <c r="A131" s="346"/>
      <c r="B131" s="346"/>
      <c r="C131" s="347"/>
      <c r="D131" s="347"/>
      <c r="E131" s="347"/>
      <c r="F131" s="348"/>
      <c r="G131" s="349"/>
      <c r="H131" s="349"/>
      <c r="I131" s="351"/>
      <c r="J131" s="351"/>
      <c r="K131" s="351"/>
    </row>
    <row r="132" spans="1:11" ht="12" customHeight="1">
      <c r="A132" s="346"/>
      <c r="B132" s="346"/>
      <c r="C132" s="347"/>
      <c r="D132" s="347"/>
      <c r="E132" s="347"/>
      <c r="F132" s="348"/>
      <c r="G132" s="349"/>
      <c r="H132" s="349"/>
      <c r="I132" s="351"/>
      <c r="J132" s="351"/>
      <c r="K132" s="351"/>
    </row>
    <row r="133" spans="1:11" ht="12" customHeight="1">
      <c r="A133" s="346"/>
      <c r="B133" s="346"/>
      <c r="C133" s="347"/>
      <c r="D133" s="347"/>
      <c r="E133" s="347"/>
      <c r="F133" s="348"/>
      <c r="G133" s="349"/>
      <c r="H133" s="349"/>
      <c r="I133" s="351"/>
      <c r="J133" s="351"/>
      <c r="K133" s="351"/>
    </row>
    <row r="134" spans="1:11" ht="12" customHeight="1">
      <c r="A134" s="346"/>
      <c r="B134" s="346"/>
      <c r="C134" s="347"/>
      <c r="D134" s="347"/>
      <c r="E134" s="347"/>
      <c r="F134" s="348"/>
      <c r="G134" s="349"/>
      <c r="H134" s="349"/>
      <c r="I134" s="351"/>
      <c r="J134" s="351"/>
      <c r="K134" s="351"/>
    </row>
    <row r="135" spans="1:11" ht="12" customHeight="1">
      <c r="A135" s="346"/>
      <c r="B135" s="346"/>
      <c r="C135" s="347"/>
      <c r="D135" s="347"/>
      <c r="E135" s="347"/>
      <c r="F135" s="348"/>
      <c r="G135" s="349"/>
      <c r="H135" s="349"/>
      <c r="I135" s="351"/>
      <c r="J135" s="351"/>
      <c r="K135" s="351"/>
    </row>
    <row r="136" spans="1:11" ht="12" customHeight="1">
      <c r="A136" s="346"/>
      <c r="B136" s="346"/>
      <c r="C136" s="347"/>
      <c r="D136" s="347"/>
      <c r="E136" s="347"/>
      <c r="F136" s="348"/>
      <c r="G136" s="349"/>
      <c r="H136" s="349"/>
      <c r="I136" s="351"/>
      <c r="J136" s="351"/>
      <c r="K136" s="351"/>
    </row>
    <row r="137" spans="1:11" ht="12" customHeight="1">
      <c r="A137" s="346"/>
      <c r="B137" s="346"/>
      <c r="C137" s="347"/>
      <c r="D137" s="347"/>
      <c r="E137" s="347"/>
      <c r="F137" s="348"/>
      <c r="G137" s="349"/>
      <c r="H137" s="349"/>
      <c r="I137" s="351"/>
      <c r="J137" s="351"/>
      <c r="K137" s="351"/>
    </row>
    <row r="138" spans="1:11" ht="12" customHeight="1">
      <c r="A138" s="346"/>
      <c r="B138" s="346"/>
      <c r="C138" s="347"/>
      <c r="D138" s="347"/>
      <c r="E138" s="347"/>
      <c r="F138" s="348"/>
      <c r="G138" s="349"/>
      <c r="H138" s="349"/>
      <c r="I138" s="351"/>
      <c r="J138" s="351"/>
      <c r="K138" s="351"/>
    </row>
    <row r="139" spans="1:11" ht="12" customHeight="1">
      <c r="A139" s="346"/>
      <c r="B139" s="346"/>
      <c r="C139" s="347"/>
      <c r="D139" s="347"/>
      <c r="E139" s="347"/>
      <c r="F139" s="348"/>
      <c r="G139" s="349"/>
      <c r="H139" s="349"/>
      <c r="I139" s="351"/>
      <c r="J139" s="351"/>
      <c r="K139" s="351"/>
    </row>
    <row r="140" spans="1:11" ht="12" customHeight="1">
      <c r="A140" s="346"/>
      <c r="B140" s="346"/>
      <c r="C140" s="347"/>
      <c r="D140" s="347"/>
      <c r="E140" s="347"/>
      <c r="F140" s="348"/>
      <c r="G140" s="349"/>
      <c r="H140" s="349"/>
      <c r="I140" s="351"/>
      <c r="J140" s="351"/>
      <c r="K140" s="351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showGridLines="0" view="pageBreakPreview" zoomScaleSheetLayoutView="100" zoomScalePageLayoutView="0" workbookViewId="0" topLeftCell="A1">
      <selection activeCell="H13" sqref="H13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604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278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605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609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H13+H31+H34+H42+H50+H55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SUM(H14:H30)</f>
        <v>0</v>
      </c>
    </row>
    <row r="14" spans="1:10" s="6" customFormat="1" ht="24" customHeight="1">
      <c r="A14" s="278">
        <v>1</v>
      </c>
      <c r="B14" s="279">
        <v>8</v>
      </c>
      <c r="C14" s="280" t="s">
        <v>18</v>
      </c>
      <c r="D14" s="280" t="s">
        <v>147</v>
      </c>
      <c r="E14" s="280" t="s">
        <v>20</v>
      </c>
      <c r="F14" s="281">
        <v>9.6</v>
      </c>
      <c r="G14" s="307"/>
      <c r="H14" s="307">
        <f>F14*G14</f>
        <v>0</v>
      </c>
      <c r="I14" s="308">
        <v>21</v>
      </c>
      <c r="J14" s="309"/>
    </row>
    <row r="15" spans="1:10" s="6" customFormat="1" ht="24" customHeight="1">
      <c r="A15" s="273">
        <v>2</v>
      </c>
      <c r="B15" s="274">
        <v>8</v>
      </c>
      <c r="C15" s="271" t="s">
        <v>21</v>
      </c>
      <c r="D15" s="271" t="s">
        <v>22</v>
      </c>
      <c r="E15" s="271" t="s">
        <v>20</v>
      </c>
      <c r="F15" s="275">
        <v>9.6</v>
      </c>
      <c r="G15" s="272"/>
      <c r="H15" s="328">
        <f aca="true" t="shared" si="0" ref="H15:H25">F15*G15</f>
        <v>0</v>
      </c>
      <c r="I15" s="287">
        <v>21</v>
      </c>
      <c r="J15" s="309"/>
    </row>
    <row r="16" spans="1:10" s="6" customFormat="1" ht="13.5" customHeight="1">
      <c r="A16" s="273">
        <v>3</v>
      </c>
      <c r="B16" s="274">
        <v>8</v>
      </c>
      <c r="C16" s="271" t="s">
        <v>23</v>
      </c>
      <c r="D16" s="271" t="s">
        <v>181</v>
      </c>
      <c r="E16" s="271" t="s">
        <v>20</v>
      </c>
      <c r="F16" s="275">
        <v>9.6</v>
      </c>
      <c r="G16" s="272"/>
      <c r="H16" s="328">
        <f t="shared" si="0"/>
        <v>0</v>
      </c>
      <c r="I16" s="287">
        <v>21</v>
      </c>
      <c r="J16" s="309"/>
    </row>
    <row r="17" spans="1:10" s="6" customFormat="1" ht="24" customHeight="1">
      <c r="A17" s="273">
        <v>4</v>
      </c>
      <c r="B17" s="274">
        <v>8</v>
      </c>
      <c r="C17" s="271" t="s">
        <v>25</v>
      </c>
      <c r="D17" s="271" t="s">
        <v>26</v>
      </c>
      <c r="E17" s="271" t="s">
        <v>20</v>
      </c>
      <c r="F17" s="275">
        <v>13.44</v>
      </c>
      <c r="G17" s="272"/>
      <c r="H17" s="328">
        <f t="shared" si="0"/>
        <v>0</v>
      </c>
      <c r="I17" s="287">
        <v>21</v>
      </c>
      <c r="J17" s="309"/>
    </row>
    <row r="18" spans="1:10" s="6" customFormat="1" ht="24" customHeight="1">
      <c r="A18" s="273">
        <v>5</v>
      </c>
      <c r="B18" s="274">
        <v>8</v>
      </c>
      <c r="C18" s="271" t="s">
        <v>45</v>
      </c>
      <c r="D18" s="271" t="s">
        <v>46</v>
      </c>
      <c r="E18" s="271" t="s">
        <v>40</v>
      </c>
      <c r="F18" s="275">
        <v>17.28</v>
      </c>
      <c r="G18" s="272"/>
      <c r="H18" s="328">
        <f t="shared" si="0"/>
        <v>0</v>
      </c>
      <c r="I18" s="287">
        <v>21</v>
      </c>
      <c r="J18" s="309"/>
    </row>
    <row r="19" spans="1:10" s="6" customFormat="1" ht="13.5" customHeight="1">
      <c r="A19" s="273">
        <v>6</v>
      </c>
      <c r="B19" s="274">
        <v>8</v>
      </c>
      <c r="C19" s="271" t="s">
        <v>47</v>
      </c>
      <c r="D19" s="271" t="s">
        <v>185</v>
      </c>
      <c r="E19" s="271" t="s">
        <v>40</v>
      </c>
      <c r="F19" s="275">
        <v>8.64</v>
      </c>
      <c r="G19" s="272"/>
      <c r="H19" s="328">
        <f t="shared" si="0"/>
        <v>0</v>
      </c>
      <c r="I19" s="287">
        <v>21</v>
      </c>
      <c r="J19" s="309"/>
    </row>
    <row r="20" spans="1:10" s="6" customFormat="1" ht="13.5" customHeight="1">
      <c r="A20" s="273">
        <v>7</v>
      </c>
      <c r="B20" s="274">
        <v>8</v>
      </c>
      <c r="C20" s="271" t="s">
        <v>186</v>
      </c>
      <c r="D20" s="271" t="s">
        <v>187</v>
      </c>
      <c r="E20" s="271" t="s">
        <v>20</v>
      </c>
      <c r="F20" s="275">
        <v>34.56</v>
      </c>
      <c r="G20" s="272"/>
      <c r="H20" s="328">
        <f t="shared" si="0"/>
        <v>0</v>
      </c>
      <c r="I20" s="287">
        <v>21</v>
      </c>
      <c r="J20" s="309"/>
    </row>
    <row r="21" spans="1:10" s="6" customFormat="1" ht="13.5" customHeight="1">
      <c r="A21" s="273">
        <v>8</v>
      </c>
      <c r="B21" s="274">
        <v>8</v>
      </c>
      <c r="C21" s="271" t="s">
        <v>188</v>
      </c>
      <c r="D21" s="271" t="s">
        <v>189</v>
      </c>
      <c r="E21" s="271" t="s">
        <v>20</v>
      </c>
      <c r="F21" s="275">
        <v>34.56</v>
      </c>
      <c r="G21" s="272"/>
      <c r="H21" s="328">
        <f t="shared" si="0"/>
        <v>0</v>
      </c>
      <c r="I21" s="287">
        <v>21</v>
      </c>
      <c r="J21" s="309"/>
    </row>
    <row r="22" spans="1:10" s="6" customFormat="1" ht="13.5" customHeight="1">
      <c r="A22" s="273">
        <v>9</v>
      </c>
      <c r="B22" s="274">
        <v>8</v>
      </c>
      <c r="C22" s="271" t="s">
        <v>53</v>
      </c>
      <c r="D22" s="271" t="s">
        <v>190</v>
      </c>
      <c r="E22" s="271" t="s">
        <v>40</v>
      </c>
      <c r="F22" s="275">
        <v>17.28</v>
      </c>
      <c r="G22" s="272"/>
      <c r="H22" s="328">
        <f t="shared" si="0"/>
        <v>0</v>
      </c>
      <c r="I22" s="287">
        <v>21</v>
      </c>
      <c r="J22" s="309"/>
    </row>
    <row r="23" spans="1:10" s="6" customFormat="1" ht="24" customHeight="1">
      <c r="A23" s="273">
        <v>10</v>
      </c>
      <c r="B23" s="274">
        <v>8</v>
      </c>
      <c r="C23" s="271" t="s">
        <v>55</v>
      </c>
      <c r="D23" s="271" t="s">
        <v>56</v>
      </c>
      <c r="E23" s="271" t="s">
        <v>40</v>
      </c>
      <c r="F23" s="275">
        <v>17.28</v>
      </c>
      <c r="G23" s="272"/>
      <c r="H23" s="328">
        <f t="shared" si="0"/>
        <v>0</v>
      </c>
      <c r="I23" s="287">
        <v>21</v>
      </c>
      <c r="J23" s="309"/>
    </row>
    <row r="24" spans="1:10" s="6" customFormat="1" ht="13.5" customHeight="1">
      <c r="A24" s="273">
        <v>11</v>
      </c>
      <c r="B24" s="274">
        <v>8</v>
      </c>
      <c r="C24" s="271" t="s">
        <v>57</v>
      </c>
      <c r="D24" s="271" t="s">
        <v>58</v>
      </c>
      <c r="E24" s="271" t="s">
        <v>40</v>
      </c>
      <c r="F24" s="275">
        <v>17.28</v>
      </c>
      <c r="G24" s="272"/>
      <c r="H24" s="328">
        <f t="shared" si="0"/>
        <v>0</v>
      </c>
      <c r="I24" s="287">
        <v>21</v>
      </c>
      <c r="J24" s="309"/>
    </row>
    <row r="25" spans="1:10" s="6" customFormat="1" ht="13.5" customHeight="1">
      <c r="A25" s="273">
        <v>12</v>
      </c>
      <c r="B25" s="274">
        <v>8</v>
      </c>
      <c r="C25" s="271" t="s">
        <v>59</v>
      </c>
      <c r="D25" s="271" t="s">
        <v>195</v>
      </c>
      <c r="E25" s="271" t="s">
        <v>40</v>
      </c>
      <c r="F25" s="275">
        <v>12</v>
      </c>
      <c r="G25" s="272"/>
      <c r="H25" s="328">
        <f t="shared" si="0"/>
        <v>0</v>
      </c>
      <c r="I25" s="287">
        <v>21</v>
      </c>
      <c r="J25" s="309"/>
    </row>
    <row r="26" spans="1:10" s="6" customFormat="1" ht="13.5" customHeight="1">
      <c r="A26" s="282">
        <v>13</v>
      </c>
      <c r="B26" s="283">
        <v>8</v>
      </c>
      <c r="C26" s="284" t="s">
        <v>61</v>
      </c>
      <c r="D26" s="284" t="s">
        <v>62</v>
      </c>
      <c r="E26" s="284" t="s">
        <v>63</v>
      </c>
      <c r="F26" s="285">
        <v>16.8</v>
      </c>
      <c r="G26" s="286"/>
      <c r="H26" s="286">
        <f>F26*G26</f>
        <v>0</v>
      </c>
      <c r="I26" s="287">
        <v>21</v>
      </c>
      <c r="J26" s="309"/>
    </row>
    <row r="27" spans="1:10" s="6" customFormat="1" ht="13.5" customHeight="1">
      <c r="A27" s="273">
        <v>14</v>
      </c>
      <c r="B27" s="274">
        <v>8</v>
      </c>
      <c r="C27" s="271" t="s">
        <v>64</v>
      </c>
      <c r="D27" s="271" t="s">
        <v>196</v>
      </c>
      <c r="E27" s="271" t="s">
        <v>40</v>
      </c>
      <c r="F27" s="275">
        <v>4.32</v>
      </c>
      <c r="G27" s="272"/>
      <c r="H27" s="328">
        <f>F27*G27</f>
        <v>0</v>
      </c>
      <c r="I27" s="287">
        <v>21</v>
      </c>
      <c r="J27" s="309"/>
    </row>
    <row r="28" spans="1:10" s="6" customFormat="1" ht="13.5" customHeight="1">
      <c r="A28" s="282">
        <v>15</v>
      </c>
      <c r="B28" s="283">
        <v>8</v>
      </c>
      <c r="C28" s="284" t="s">
        <v>66</v>
      </c>
      <c r="D28" s="284" t="s">
        <v>67</v>
      </c>
      <c r="E28" s="284" t="s">
        <v>63</v>
      </c>
      <c r="F28" s="285">
        <v>8.273</v>
      </c>
      <c r="G28" s="286"/>
      <c r="H28" s="286">
        <f>F28*G28</f>
        <v>0</v>
      </c>
      <c r="I28" s="287">
        <v>21</v>
      </c>
      <c r="J28" s="309"/>
    </row>
    <row r="29" spans="1:10" s="6" customFormat="1" ht="24" customHeight="1">
      <c r="A29" s="273">
        <v>16</v>
      </c>
      <c r="B29" s="274">
        <v>8</v>
      </c>
      <c r="C29" s="271" t="s">
        <v>68</v>
      </c>
      <c r="D29" s="271" t="s">
        <v>202</v>
      </c>
      <c r="E29" s="271" t="s">
        <v>63</v>
      </c>
      <c r="F29" s="275">
        <v>16.476</v>
      </c>
      <c r="G29" s="272"/>
      <c r="H29" s="328">
        <f>F29*G29</f>
        <v>0</v>
      </c>
      <c r="I29" s="287">
        <v>21</v>
      </c>
      <c r="J29" s="309"/>
    </row>
    <row r="30" spans="1:10" s="6" customFormat="1" ht="24" customHeight="1" thickBot="1">
      <c r="A30" s="299">
        <v>17</v>
      </c>
      <c r="B30" s="300">
        <v>8</v>
      </c>
      <c r="C30" s="301" t="s">
        <v>70</v>
      </c>
      <c r="D30" s="301" t="s">
        <v>71</v>
      </c>
      <c r="E30" s="301" t="s">
        <v>40</v>
      </c>
      <c r="F30" s="302">
        <v>17.28</v>
      </c>
      <c r="G30" s="305"/>
      <c r="H30" s="305">
        <f>F30*G30</f>
        <v>0</v>
      </c>
      <c r="I30" s="306">
        <v>21</v>
      </c>
      <c r="J30" s="309"/>
    </row>
    <row r="31" spans="1:10" s="6" customFormat="1" ht="21" customHeight="1" thickBot="1">
      <c r="A31" s="315"/>
      <c r="B31" s="315"/>
      <c r="C31" s="316" t="s">
        <v>12</v>
      </c>
      <c r="D31" s="316" t="s">
        <v>81</v>
      </c>
      <c r="E31" s="316"/>
      <c r="F31" s="317"/>
      <c r="G31" s="318"/>
      <c r="H31" s="318">
        <f>SUM(H32:H33)</f>
        <v>0</v>
      </c>
      <c r="I31" s="319"/>
      <c r="J31" s="309"/>
    </row>
    <row r="32" spans="1:10" s="6" customFormat="1" ht="24" customHeight="1">
      <c r="A32" s="278">
        <v>18</v>
      </c>
      <c r="B32" s="279">
        <v>8</v>
      </c>
      <c r="C32" s="280" t="s">
        <v>205</v>
      </c>
      <c r="D32" s="280" t="s">
        <v>206</v>
      </c>
      <c r="E32" s="280" t="s">
        <v>40</v>
      </c>
      <c r="F32" s="281">
        <v>0.96</v>
      </c>
      <c r="G32" s="307"/>
      <c r="H32" s="307">
        <f>F32*G32</f>
        <v>0</v>
      </c>
      <c r="I32" s="308">
        <v>21</v>
      </c>
      <c r="J32" s="309"/>
    </row>
    <row r="33" spans="1:10" s="6" customFormat="1" ht="13.5" customHeight="1" thickBot="1">
      <c r="A33" s="299">
        <v>19</v>
      </c>
      <c r="B33" s="373">
        <v>8</v>
      </c>
      <c r="C33" s="301" t="s">
        <v>246</v>
      </c>
      <c r="D33" s="301" t="s">
        <v>247</v>
      </c>
      <c r="E33" s="301" t="s">
        <v>40</v>
      </c>
      <c r="F33" s="302">
        <v>0.576</v>
      </c>
      <c r="G33" s="305"/>
      <c r="H33" s="305">
        <f>F33*G33</f>
        <v>0</v>
      </c>
      <c r="I33" s="306">
        <v>21</v>
      </c>
      <c r="J33" s="309"/>
    </row>
    <row r="34" spans="1:10" s="6" customFormat="1" ht="21" customHeight="1" thickBot="1">
      <c r="A34" s="315"/>
      <c r="B34" s="315"/>
      <c r="C34" s="316" t="s">
        <v>13</v>
      </c>
      <c r="D34" s="316" t="s">
        <v>85</v>
      </c>
      <c r="E34" s="316"/>
      <c r="F34" s="317"/>
      <c r="G34" s="318"/>
      <c r="H34" s="318">
        <f>SUM(H35:H41)</f>
        <v>0</v>
      </c>
      <c r="I34" s="319"/>
      <c r="J34" s="309"/>
    </row>
    <row r="35" spans="1:10" s="6" customFormat="1" ht="13.5" customHeight="1">
      <c r="A35" s="278">
        <v>20</v>
      </c>
      <c r="B35" s="279">
        <v>8</v>
      </c>
      <c r="C35" s="280" t="s">
        <v>159</v>
      </c>
      <c r="D35" s="280" t="s">
        <v>160</v>
      </c>
      <c r="E35" s="280" t="s">
        <v>20</v>
      </c>
      <c r="F35" s="281">
        <v>9.6</v>
      </c>
      <c r="G35" s="307"/>
      <c r="H35" s="307">
        <f aca="true" t="shared" si="1" ref="H35:H41">F35*G35</f>
        <v>0</v>
      </c>
      <c r="I35" s="308">
        <v>21</v>
      </c>
      <c r="J35" s="309"/>
    </row>
    <row r="36" spans="1:10" s="6" customFormat="1" ht="24" customHeight="1">
      <c r="A36" s="273">
        <v>21</v>
      </c>
      <c r="B36" s="274">
        <v>8</v>
      </c>
      <c r="C36" s="271" t="s">
        <v>86</v>
      </c>
      <c r="D36" s="271" t="s">
        <v>87</v>
      </c>
      <c r="E36" s="271" t="s">
        <v>20</v>
      </c>
      <c r="F36" s="275">
        <v>9.6</v>
      </c>
      <c r="G36" s="272"/>
      <c r="H36" s="328">
        <f t="shared" si="1"/>
        <v>0</v>
      </c>
      <c r="I36" s="287">
        <v>21</v>
      </c>
      <c r="J36" s="309"/>
    </row>
    <row r="37" spans="1:10" s="6" customFormat="1" ht="24" customHeight="1">
      <c r="A37" s="273">
        <v>22</v>
      </c>
      <c r="B37" s="274">
        <v>8</v>
      </c>
      <c r="C37" s="271" t="s">
        <v>88</v>
      </c>
      <c r="D37" s="271" t="s">
        <v>89</v>
      </c>
      <c r="E37" s="271" t="s">
        <v>20</v>
      </c>
      <c r="F37" s="275">
        <v>9.6</v>
      </c>
      <c r="G37" s="272"/>
      <c r="H37" s="328">
        <f t="shared" si="1"/>
        <v>0</v>
      </c>
      <c r="I37" s="287">
        <v>21</v>
      </c>
      <c r="J37" s="309"/>
    </row>
    <row r="38" spans="1:10" s="6" customFormat="1" ht="24" customHeight="1">
      <c r="A38" s="295">
        <v>23</v>
      </c>
      <c r="B38" s="296">
        <v>8</v>
      </c>
      <c r="C38" s="297" t="s">
        <v>161</v>
      </c>
      <c r="D38" s="297" t="s">
        <v>162</v>
      </c>
      <c r="E38" s="297" t="s">
        <v>20</v>
      </c>
      <c r="F38" s="298">
        <v>9.6</v>
      </c>
      <c r="G38" s="328"/>
      <c r="H38" s="328">
        <f t="shared" si="1"/>
        <v>0</v>
      </c>
      <c r="I38" s="329">
        <v>21</v>
      </c>
      <c r="J38" s="309"/>
    </row>
    <row r="39" spans="1:10" s="6" customFormat="1" ht="24" customHeight="1">
      <c r="A39" s="353" t="s">
        <v>621</v>
      </c>
      <c r="B39" s="296">
        <v>8</v>
      </c>
      <c r="C39" s="271" t="s">
        <v>207</v>
      </c>
      <c r="D39" s="271" t="s">
        <v>208</v>
      </c>
      <c r="E39" s="271" t="s">
        <v>20</v>
      </c>
      <c r="F39" s="298">
        <v>13.44</v>
      </c>
      <c r="G39" s="328"/>
      <c r="H39" s="328">
        <f t="shared" si="1"/>
        <v>0</v>
      </c>
      <c r="I39" s="329">
        <v>21</v>
      </c>
      <c r="J39" s="309"/>
    </row>
    <row r="40" spans="1:10" s="6" customFormat="1" ht="13.5" customHeight="1">
      <c r="A40" s="353" t="s">
        <v>621</v>
      </c>
      <c r="B40" s="354">
        <v>8</v>
      </c>
      <c r="C40" s="355">
        <v>573211111</v>
      </c>
      <c r="D40" s="355" t="s">
        <v>616</v>
      </c>
      <c r="E40" s="355" t="s">
        <v>20</v>
      </c>
      <c r="F40" s="294">
        <v>32.64</v>
      </c>
      <c r="G40" s="294"/>
      <c r="H40" s="328">
        <f t="shared" si="1"/>
        <v>0</v>
      </c>
      <c r="I40" s="287">
        <v>21</v>
      </c>
      <c r="J40" s="309"/>
    </row>
    <row r="41" spans="1:10" s="6" customFormat="1" ht="13.5" customHeight="1" thickBot="1">
      <c r="A41" s="357" t="s">
        <v>622</v>
      </c>
      <c r="B41" s="334">
        <v>8</v>
      </c>
      <c r="C41" s="335">
        <v>573191111</v>
      </c>
      <c r="D41" s="335" t="s">
        <v>618</v>
      </c>
      <c r="E41" s="335" t="s">
        <v>20</v>
      </c>
      <c r="F41" s="291">
        <v>9.6</v>
      </c>
      <c r="G41" s="291"/>
      <c r="H41" s="504">
        <f t="shared" si="1"/>
        <v>0</v>
      </c>
      <c r="I41" s="293">
        <v>21</v>
      </c>
      <c r="J41" s="309"/>
    </row>
    <row r="42" spans="1:10" s="6" customFormat="1" ht="21" customHeight="1" thickBot="1">
      <c r="A42" s="315"/>
      <c r="B42" s="315"/>
      <c r="C42" s="316" t="s">
        <v>14</v>
      </c>
      <c r="D42" s="316" t="s">
        <v>96</v>
      </c>
      <c r="E42" s="316"/>
      <c r="F42" s="317"/>
      <c r="G42" s="318"/>
      <c r="H42" s="318">
        <f>SUM(H43:H49)</f>
        <v>0</v>
      </c>
      <c r="I42" s="319"/>
      <c r="J42" s="309"/>
    </row>
    <row r="43" spans="1:10" s="6" customFormat="1" ht="13.5" customHeight="1">
      <c r="A43" s="278">
        <v>24</v>
      </c>
      <c r="B43" s="279">
        <v>8</v>
      </c>
      <c r="C43" s="280" t="s">
        <v>213</v>
      </c>
      <c r="D43" s="280" t="s">
        <v>214</v>
      </c>
      <c r="E43" s="280" t="s">
        <v>80</v>
      </c>
      <c r="F43" s="281">
        <v>4</v>
      </c>
      <c r="G43" s="307"/>
      <c r="H43" s="307">
        <f aca="true" t="shared" si="2" ref="H43:H49">F43*G43</f>
        <v>0</v>
      </c>
      <c r="I43" s="308">
        <v>21</v>
      </c>
      <c r="J43" s="309"/>
    </row>
    <row r="44" spans="1:10" s="6" customFormat="1" ht="24" customHeight="1">
      <c r="A44" s="273">
        <v>25</v>
      </c>
      <c r="B44" s="274">
        <v>8</v>
      </c>
      <c r="C44" s="271" t="s">
        <v>215</v>
      </c>
      <c r="D44" s="271" t="s">
        <v>216</v>
      </c>
      <c r="E44" s="271" t="s">
        <v>35</v>
      </c>
      <c r="F44" s="275">
        <v>9.6</v>
      </c>
      <c r="G44" s="272"/>
      <c r="H44" s="272">
        <f t="shared" si="2"/>
        <v>0</v>
      </c>
      <c r="I44" s="287">
        <v>21</v>
      </c>
      <c r="J44" s="309"/>
    </row>
    <row r="45" spans="1:10" s="6" customFormat="1" ht="24" customHeight="1">
      <c r="A45" s="282">
        <v>26</v>
      </c>
      <c r="B45" s="283">
        <v>8</v>
      </c>
      <c r="C45" s="284" t="s">
        <v>217</v>
      </c>
      <c r="D45" s="284" t="s">
        <v>218</v>
      </c>
      <c r="E45" s="284" t="s">
        <v>35</v>
      </c>
      <c r="F45" s="285">
        <v>9.744</v>
      </c>
      <c r="G45" s="286"/>
      <c r="H45" s="286">
        <f t="shared" si="2"/>
        <v>0</v>
      </c>
      <c r="I45" s="287">
        <v>21</v>
      </c>
      <c r="J45" s="309"/>
    </row>
    <row r="46" spans="1:10" s="6" customFormat="1" ht="13.5" customHeight="1">
      <c r="A46" s="273">
        <v>27</v>
      </c>
      <c r="B46" s="274">
        <v>8</v>
      </c>
      <c r="C46" s="271" t="s">
        <v>219</v>
      </c>
      <c r="D46" s="271" t="s">
        <v>220</v>
      </c>
      <c r="E46" s="271" t="s">
        <v>80</v>
      </c>
      <c r="F46" s="275">
        <v>1</v>
      </c>
      <c r="G46" s="272"/>
      <c r="H46" s="272">
        <f t="shared" si="2"/>
        <v>0</v>
      </c>
      <c r="I46" s="287">
        <v>21</v>
      </c>
      <c r="J46" s="309"/>
    </row>
    <row r="47" spans="1:10" s="6" customFormat="1" ht="13.5" customHeight="1">
      <c r="A47" s="273">
        <v>28</v>
      </c>
      <c r="B47" s="274">
        <v>8</v>
      </c>
      <c r="C47" s="271" t="s">
        <v>221</v>
      </c>
      <c r="D47" s="271" t="s">
        <v>222</v>
      </c>
      <c r="E47" s="271" t="s">
        <v>80</v>
      </c>
      <c r="F47" s="275">
        <v>3</v>
      </c>
      <c r="G47" s="272"/>
      <c r="H47" s="272">
        <f t="shared" si="2"/>
        <v>0</v>
      </c>
      <c r="I47" s="287">
        <v>21</v>
      </c>
      <c r="J47" s="309"/>
    </row>
    <row r="48" spans="1:10" s="6" customFormat="1" ht="24" customHeight="1">
      <c r="A48" s="273">
        <v>29</v>
      </c>
      <c r="B48" s="274">
        <v>8</v>
      </c>
      <c r="C48" s="271" t="s">
        <v>223</v>
      </c>
      <c r="D48" s="271" t="s">
        <v>224</v>
      </c>
      <c r="E48" s="271" t="s">
        <v>80</v>
      </c>
      <c r="F48" s="275">
        <v>1</v>
      </c>
      <c r="G48" s="272"/>
      <c r="H48" s="328">
        <f t="shared" si="2"/>
        <v>0</v>
      </c>
      <c r="I48" s="287">
        <v>21</v>
      </c>
      <c r="J48" s="309"/>
    </row>
    <row r="49" spans="1:10" s="6" customFormat="1" ht="13.5" customHeight="1" thickBot="1">
      <c r="A49" s="299">
        <v>30</v>
      </c>
      <c r="B49" s="300">
        <v>8</v>
      </c>
      <c r="C49" s="301" t="s">
        <v>225</v>
      </c>
      <c r="D49" s="301" t="s">
        <v>226</v>
      </c>
      <c r="E49" s="301" t="s">
        <v>35</v>
      </c>
      <c r="F49" s="302">
        <v>9.6</v>
      </c>
      <c r="G49" s="305"/>
      <c r="H49" s="305">
        <f t="shared" si="2"/>
        <v>0</v>
      </c>
      <c r="I49" s="306">
        <v>21</v>
      </c>
      <c r="J49" s="309"/>
    </row>
    <row r="50" spans="1:10" s="6" customFormat="1" ht="21" customHeight="1" thickBot="1">
      <c r="A50" s="315"/>
      <c r="B50" s="315"/>
      <c r="C50" s="316" t="s">
        <v>123</v>
      </c>
      <c r="D50" s="316" t="s">
        <v>124</v>
      </c>
      <c r="E50" s="316"/>
      <c r="F50" s="317"/>
      <c r="G50" s="318"/>
      <c r="H50" s="318">
        <f>SUM(H51:H54)</f>
        <v>0</v>
      </c>
      <c r="I50" s="319"/>
      <c r="J50" s="309"/>
    </row>
    <row r="51" spans="1:10" s="6" customFormat="1" ht="13.5" customHeight="1">
      <c r="A51" s="278">
        <v>31</v>
      </c>
      <c r="B51" s="279">
        <v>8</v>
      </c>
      <c r="C51" s="280" t="s">
        <v>261</v>
      </c>
      <c r="D51" s="280" t="s">
        <v>262</v>
      </c>
      <c r="E51" s="280" t="s">
        <v>35</v>
      </c>
      <c r="F51" s="281">
        <v>19.2</v>
      </c>
      <c r="G51" s="307"/>
      <c r="H51" s="307">
        <f>F51*G51</f>
        <v>0</v>
      </c>
      <c r="I51" s="308">
        <v>21</v>
      </c>
      <c r="J51" s="309"/>
    </row>
    <row r="52" spans="1:10" s="6" customFormat="1" ht="13.5" customHeight="1">
      <c r="A52" s="273">
        <v>32</v>
      </c>
      <c r="B52" s="274">
        <v>8</v>
      </c>
      <c r="C52" s="271" t="s">
        <v>127</v>
      </c>
      <c r="D52" s="271" t="s">
        <v>231</v>
      </c>
      <c r="E52" s="271" t="s">
        <v>63</v>
      </c>
      <c r="F52" s="275">
        <v>16.476</v>
      </c>
      <c r="G52" s="272"/>
      <c r="H52" s="272">
        <f>F52*G52</f>
        <v>0</v>
      </c>
      <c r="I52" s="287">
        <v>21</v>
      </c>
      <c r="J52" s="309"/>
    </row>
    <row r="53" spans="1:10" s="6" customFormat="1" ht="13.5" customHeight="1">
      <c r="A53" s="273">
        <v>33</v>
      </c>
      <c r="B53" s="274">
        <v>8</v>
      </c>
      <c r="C53" s="271" t="s">
        <v>129</v>
      </c>
      <c r="D53" s="271" t="s">
        <v>232</v>
      </c>
      <c r="E53" s="271" t="s">
        <v>63</v>
      </c>
      <c r="F53" s="275">
        <v>148.284</v>
      </c>
      <c r="G53" s="272"/>
      <c r="H53" s="272">
        <f>F53*G53</f>
        <v>0</v>
      </c>
      <c r="I53" s="287">
        <v>21</v>
      </c>
      <c r="J53" s="309"/>
    </row>
    <row r="54" spans="1:10" s="6" customFormat="1" ht="24" customHeight="1" thickBot="1">
      <c r="A54" s="299">
        <v>34</v>
      </c>
      <c r="B54" s="300">
        <v>8</v>
      </c>
      <c r="C54" s="301" t="s">
        <v>233</v>
      </c>
      <c r="D54" s="301" t="s">
        <v>234</v>
      </c>
      <c r="E54" s="301" t="s">
        <v>63</v>
      </c>
      <c r="F54" s="302">
        <v>16.476</v>
      </c>
      <c r="G54" s="305"/>
      <c r="H54" s="305">
        <f>F54*G54</f>
        <v>0</v>
      </c>
      <c r="I54" s="306">
        <v>21</v>
      </c>
      <c r="J54" s="309"/>
    </row>
    <row r="55" spans="1:10" s="6" customFormat="1" ht="21" customHeight="1" thickBot="1">
      <c r="A55" s="315"/>
      <c r="B55" s="315"/>
      <c r="C55" s="316" t="s">
        <v>131</v>
      </c>
      <c r="D55" s="316" t="s">
        <v>132</v>
      </c>
      <c r="E55" s="316"/>
      <c r="F55" s="317"/>
      <c r="G55" s="318"/>
      <c r="H55" s="318">
        <f>SUM(H56)</f>
        <v>0</v>
      </c>
      <c r="I55" s="319"/>
      <c r="J55" s="309"/>
    </row>
    <row r="56" spans="1:10" s="6" customFormat="1" ht="24" customHeight="1" thickBot="1">
      <c r="A56" s="336">
        <v>35</v>
      </c>
      <c r="B56" s="337">
        <v>8</v>
      </c>
      <c r="C56" s="338" t="s">
        <v>133</v>
      </c>
      <c r="D56" s="338" t="s">
        <v>134</v>
      </c>
      <c r="E56" s="338" t="s">
        <v>63</v>
      </c>
      <c r="F56" s="339">
        <v>25.612</v>
      </c>
      <c r="G56" s="340"/>
      <c r="H56" s="340">
        <f>F56*G56</f>
        <v>0</v>
      </c>
      <c r="I56" s="341" t="s">
        <v>378</v>
      </c>
      <c r="J56" s="309"/>
    </row>
    <row r="57" spans="1:10" s="6" customFormat="1" ht="21" customHeight="1">
      <c r="A57" s="315"/>
      <c r="B57" s="315"/>
      <c r="C57" s="316" t="s">
        <v>135</v>
      </c>
      <c r="D57" s="316" t="s">
        <v>136</v>
      </c>
      <c r="E57" s="316"/>
      <c r="F57" s="317"/>
      <c r="G57" s="318"/>
      <c r="H57" s="318">
        <f>H58</f>
        <v>0</v>
      </c>
      <c r="I57" s="319"/>
      <c r="J57" s="309"/>
    </row>
    <row r="58" spans="1:10" s="6" customFormat="1" ht="21" customHeight="1" thickBot="1">
      <c r="A58" s="315"/>
      <c r="B58" s="315"/>
      <c r="C58" s="316" t="s">
        <v>137</v>
      </c>
      <c r="D58" s="316" t="s">
        <v>138</v>
      </c>
      <c r="E58" s="316"/>
      <c r="F58" s="317"/>
      <c r="G58" s="318"/>
      <c r="H58" s="318">
        <f>SUM(H59:H60)</f>
        <v>0</v>
      </c>
      <c r="I58" s="319"/>
      <c r="J58" s="309"/>
    </row>
    <row r="59" spans="1:10" s="6" customFormat="1" ht="13.5" customHeight="1">
      <c r="A59" s="278">
        <v>36</v>
      </c>
      <c r="B59" s="279">
        <v>8</v>
      </c>
      <c r="C59" s="280" t="s">
        <v>235</v>
      </c>
      <c r="D59" s="280" t="s">
        <v>236</v>
      </c>
      <c r="E59" s="280" t="s">
        <v>74</v>
      </c>
      <c r="F59" s="281">
        <v>4</v>
      </c>
      <c r="G59" s="307"/>
      <c r="H59" s="307">
        <f>F59*G59</f>
        <v>0</v>
      </c>
      <c r="I59" s="308">
        <v>21</v>
      </c>
      <c r="J59" s="309"/>
    </row>
    <row r="60" spans="1:10" s="6" customFormat="1" ht="13.5" customHeight="1" thickBot="1">
      <c r="A60" s="299">
        <v>37</v>
      </c>
      <c r="B60" s="300">
        <v>8</v>
      </c>
      <c r="C60" s="301" t="s">
        <v>237</v>
      </c>
      <c r="D60" s="301" t="s">
        <v>238</v>
      </c>
      <c r="E60" s="301" t="s">
        <v>35</v>
      </c>
      <c r="F60" s="302">
        <v>9.6</v>
      </c>
      <c r="G60" s="305"/>
      <c r="H60" s="305">
        <f>F60*G60</f>
        <v>0</v>
      </c>
      <c r="I60" s="306">
        <v>21</v>
      </c>
      <c r="J60" s="309"/>
    </row>
    <row r="61" spans="1:10" s="6" customFormat="1" ht="21" customHeight="1">
      <c r="A61" s="342"/>
      <c r="B61" s="342"/>
      <c r="C61" s="343"/>
      <c r="D61" s="343" t="s">
        <v>143</v>
      </c>
      <c r="E61" s="343"/>
      <c r="F61" s="344"/>
      <c r="G61" s="345"/>
      <c r="H61" s="345">
        <f>H12+H57</f>
        <v>0</v>
      </c>
      <c r="I61" s="319"/>
      <c r="J61" s="309"/>
    </row>
    <row r="62" spans="1:10" ht="12" customHeight="1">
      <c r="A62" s="346"/>
      <c r="B62" s="346"/>
      <c r="C62" s="347"/>
      <c r="D62" s="347"/>
      <c r="E62" s="347"/>
      <c r="F62" s="348"/>
      <c r="G62" s="349"/>
      <c r="H62" s="349"/>
      <c r="I62" s="350"/>
      <c r="J62" s="351"/>
    </row>
    <row r="63" spans="1:10" ht="12" customHeight="1">
      <c r="A63" s="346"/>
      <c r="B63" s="346"/>
      <c r="C63" s="347"/>
      <c r="D63" s="347"/>
      <c r="E63" s="347"/>
      <c r="F63" s="348"/>
      <c r="G63" s="349"/>
      <c r="H63" s="349"/>
      <c r="I63" s="350"/>
      <c r="J63" s="351"/>
    </row>
    <row r="64" ht="12" customHeight="1">
      <c r="I64" s="28"/>
    </row>
    <row r="65" ht="12" customHeight="1">
      <c r="I65" s="28"/>
    </row>
    <row r="66" ht="12" customHeight="1">
      <c r="I66" s="28"/>
    </row>
    <row r="67" ht="12" customHeight="1">
      <c r="I67" s="28"/>
    </row>
    <row r="68" ht="12" customHeight="1">
      <c r="I68" s="28"/>
    </row>
    <row r="69" ht="12" customHeight="1">
      <c r="I69" s="28"/>
    </row>
    <row r="70" ht="12" customHeight="1">
      <c r="I70" s="28"/>
    </row>
    <row r="71" ht="12" customHeight="1">
      <c r="I71" s="28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  <row r="80" ht="12" customHeight="1">
      <c r="I80" s="28"/>
    </row>
    <row r="81" ht="12" customHeight="1">
      <c r="I81" s="28"/>
    </row>
    <row r="82" ht="12" customHeight="1">
      <c r="I82" s="28"/>
    </row>
    <row r="83" ht="12" customHeight="1">
      <c r="I83" s="28"/>
    </row>
    <row r="84" ht="12" customHeight="1">
      <c r="I84" s="28"/>
    </row>
    <row r="85" ht="12" customHeight="1">
      <c r="I85" s="28"/>
    </row>
    <row r="86" ht="12" customHeight="1">
      <c r="I86" s="28"/>
    </row>
    <row r="87" ht="12" customHeight="1">
      <c r="I87" s="28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8"/>
    </row>
    <row r="102" ht="12" customHeight="1">
      <c r="I102" s="28"/>
    </row>
    <row r="103" ht="12" customHeight="1">
      <c r="I103" s="26"/>
    </row>
    <row r="104" ht="12" customHeight="1">
      <c r="I104" s="26"/>
    </row>
    <row r="105" ht="12" customHeight="1">
      <c r="I105" s="26"/>
    </row>
    <row r="106" ht="12" customHeight="1">
      <c r="I106" s="26"/>
    </row>
    <row r="107" ht="12" customHeight="1">
      <c r="I107" s="26"/>
    </row>
    <row r="108" ht="12" customHeight="1">
      <c r="I108" s="26"/>
    </row>
    <row r="109" ht="12" customHeight="1">
      <c r="I109" s="26"/>
    </row>
    <row r="110" ht="12" customHeight="1">
      <c r="I110" s="26"/>
    </row>
    <row r="111" ht="12" customHeight="1">
      <c r="I111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 Gemrotová</cp:lastModifiedBy>
  <cp:lastPrinted>2013-11-25T11:14:17Z</cp:lastPrinted>
  <dcterms:created xsi:type="dcterms:W3CDTF">2013-04-18T09:43:09Z</dcterms:created>
  <dcterms:modified xsi:type="dcterms:W3CDTF">2013-11-25T12:31:47Z</dcterms:modified>
  <cp:category/>
  <cp:version/>
  <cp:contentType/>
  <cp:contentStatus/>
</cp:coreProperties>
</file>