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0" yWindow="15" windowWidth="12810" windowHeight="1246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Rekapitulace!$G$15</definedName>
    <definedName name="Dodavka0">Položky!#REF!</definedName>
    <definedName name="HSV">Rekapitulace!$E$15</definedName>
    <definedName name="HSV0">Položky!#REF!</definedName>
    <definedName name="HZS">Rekapitulace!$I$15</definedName>
    <definedName name="HZS0">Položky!#REF!</definedName>
    <definedName name="JKSO">'Krycí list'!$G$2</definedName>
    <definedName name="MJ">'Krycí list'!$G$5</definedName>
    <definedName name="Mont">Rekapitulace!$H$15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Položky!$A$1:$G$1599</definedName>
    <definedName name="_xlnm.Print_Area" localSheetId="1">Rekapitulace!$A$1:$I$21</definedName>
    <definedName name="PocetMJ">'Krycí list'!$G$6</definedName>
    <definedName name="Poznamka">'Krycí list'!$B$37</definedName>
    <definedName name="Projektant">'Krycí list'!$C$8</definedName>
    <definedName name="PSV">Rekapitulace!$F$15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Rekapitulace!$H$21</definedName>
    <definedName name="VRNKc">Rekapitulace!$E$20</definedName>
    <definedName name="VRNnazev">Rekapitulace!$A$20</definedName>
    <definedName name="VRNproc">Rekapitulace!$F$20</definedName>
    <definedName name="VRNzakl">Rekapitulace!$G$20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5725"/>
</workbook>
</file>

<file path=xl/calcChain.xml><?xml version="1.0" encoding="utf-8"?>
<calcChain xmlns="http://schemas.openxmlformats.org/spreadsheetml/2006/main">
  <c r="BE1598" i="3"/>
  <c r="BD1598"/>
  <c r="BC1598"/>
  <c r="BB1598"/>
  <c r="BA1598"/>
  <c r="G1598"/>
  <c r="BE1597"/>
  <c r="BD1597"/>
  <c r="BC1597"/>
  <c r="BB1597"/>
  <c r="BA1597"/>
  <c r="G1597"/>
  <c r="BE1596"/>
  <c r="BD1596"/>
  <c r="BC1596"/>
  <c r="BB1596"/>
  <c r="G1596"/>
  <c r="BA1596" s="1"/>
  <c r="BE1595"/>
  <c r="BD1595"/>
  <c r="BC1595"/>
  <c r="BB1595"/>
  <c r="G1595"/>
  <c r="BA1595" s="1"/>
  <c r="B14" i="2"/>
  <c r="A14"/>
  <c r="BE1599" i="3"/>
  <c r="I14" i="2" s="1"/>
  <c r="BD1599" i="3"/>
  <c r="H14" i="2" s="1"/>
  <c r="BC1599" i="3"/>
  <c r="G14" i="2" s="1"/>
  <c r="BB1599" i="3"/>
  <c r="F14" i="2" s="1"/>
  <c r="G1599" i="3"/>
  <c r="C1599"/>
  <c r="BE1592"/>
  <c r="BD1592"/>
  <c r="BC1592"/>
  <c r="BB1592"/>
  <c r="G1592"/>
  <c r="BA1592" s="1"/>
  <c r="BE1591"/>
  <c r="BD1591"/>
  <c r="BC1591"/>
  <c r="BC1593" s="1"/>
  <c r="G13" i="2" s="1"/>
  <c r="BB1591" i="3"/>
  <c r="G1591"/>
  <c r="BA1591" s="1"/>
  <c r="BE1590"/>
  <c r="BD1590"/>
  <c r="BD1593" s="1"/>
  <c r="H13" i="2" s="1"/>
  <c r="BC1590" i="3"/>
  <c r="BB1590"/>
  <c r="BB1593" s="1"/>
  <c r="F13" i="2" s="1"/>
  <c r="G1590" i="3"/>
  <c r="BA1590" s="1"/>
  <c r="B13" i="2"/>
  <c r="A13"/>
  <c r="BE1593" i="3"/>
  <c r="I13" i="2" s="1"/>
  <c r="C1593" i="3"/>
  <c r="BE1586"/>
  <c r="BE1588" s="1"/>
  <c r="I12" i="2" s="1"/>
  <c r="BD1586" i="3"/>
  <c r="BD1588" s="1"/>
  <c r="H12" i="2" s="1"/>
  <c r="BC1586" i="3"/>
  <c r="BB1586"/>
  <c r="BB1588" s="1"/>
  <c r="F12" i="2" s="1"/>
  <c r="G1586" i="3"/>
  <c r="BA1586" s="1"/>
  <c r="BA1588" s="1"/>
  <c r="E12" i="2" s="1"/>
  <c r="B12"/>
  <c r="A12"/>
  <c r="BC1588" i="3"/>
  <c r="G12" i="2" s="1"/>
  <c r="C1588" i="3"/>
  <c r="BE1534"/>
  <c r="BD1534"/>
  <c r="BC1534"/>
  <c r="BB1534"/>
  <c r="G1534"/>
  <c r="BA1534" s="1"/>
  <c r="BE1533"/>
  <c r="BD1533"/>
  <c r="BC1533"/>
  <c r="BB1533"/>
  <c r="G1533"/>
  <c r="BA1533" s="1"/>
  <c r="BE1532"/>
  <c r="BD1532"/>
  <c r="BC1532"/>
  <c r="BB1532"/>
  <c r="G1532"/>
  <c r="BA1532" s="1"/>
  <c r="BE1531"/>
  <c r="BD1531"/>
  <c r="BC1531"/>
  <c r="BB1531"/>
  <c r="G1531"/>
  <c r="BA1531" s="1"/>
  <c r="BE1530"/>
  <c r="BD1530"/>
  <c r="BC1530"/>
  <c r="BB1530"/>
  <c r="G1530"/>
  <c r="BA1530" s="1"/>
  <c r="BE1528"/>
  <c r="BD1528"/>
  <c r="BC1528"/>
  <c r="BB1528"/>
  <c r="G1528"/>
  <c r="BA1528" s="1"/>
  <c r="BE1480"/>
  <c r="BD1480"/>
  <c r="BC1480"/>
  <c r="BB1480"/>
  <c r="G1480"/>
  <c r="BA1480" s="1"/>
  <c r="BE1476"/>
  <c r="BD1476"/>
  <c r="BC1476"/>
  <c r="BB1476"/>
  <c r="G1476"/>
  <c r="BA1476" s="1"/>
  <c r="BE1428"/>
  <c r="BD1428"/>
  <c r="BC1428"/>
  <c r="BB1428"/>
  <c r="G1428"/>
  <c r="BA1428" s="1"/>
  <c r="BE1423"/>
  <c r="BD1423"/>
  <c r="BC1423"/>
  <c r="BB1423"/>
  <c r="G1423"/>
  <c r="BA1423" s="1"/>
  <c r="BE1418"/>
  <c r="BD1418"/>
  <c r="BC1418"/>
  <c r="BB1418"/>
  <c r="G1418"/>
  <c r="BA1418" s="1"/>
  <c r="BE1416"/>
  <c r="BD1416"/>
  <c r="BC1416"/>
  <c r="BB1416"/>
  <c r="G1416"/>
  <c r="BA1416" s="1"/>
  <c r="BE1414"/>
  <c r="BD1414"/>
  <c r="BC1414"/>
  <c r="BB1414"/>
  <c r="G1414"/>
  <c r="BA1414" s="1"/>
  <c r="BE1411"/>
  <c r="BD1411"/>
  <c r="BD1584" s="1"/>
  <c r="H11" i="2" s="1"/>
  <c r="BC1411" i="3"/>
  <c r="BB1411"/>
  <c r="BB1584" s="1"/>
  <c r="F11" i="2" s="1"/>
  <c r="G1411" i="3"/>
  <c r="BA1411" s="1"/>
  <c r="B11" i="2"/>
  <c r="A11"/>
  <c r="BE1584" i="3"/>
  <c r="I11" i="2" s="1"/>
  <c r="BC1584" i="3"/>
  <c r="G11" i="2" s="1"/>
  <c r="G1584" i="3"/>
  <c r="C1584"/>
  <c r="BE1326"/>
  <c r="BD1326"/>
  <c r="BC1326"/>
  <c r="BB1326"/>
  <c r="BA1326"/>
  <c r="G1326"/>
  <c r="BE1314"/>
  <c r="BD1314"/>
  <c r="BC1314"/>
  <c r="BB1314"/>
  <c r="BA1314"/>
  <c r="G1314"/>
  <c r="BE1302"/>
  <c r="BD1302"/>
  <c r="BC1302"/>
  <c r="BB1302"/>
  <c r="BA1302"/>
  <c r="G1302"/>
  <c r="BE1251"/>
  <c r="BD1251"/>
  <c r="BC1251"/>
  <c r="BB1251"/>
  <c r="BA1251"/>
  <c r="G1251"/>
  <c r="BE1200"/>
  <c r="BD1200"/>
  <c r="BC1200"/>
  <c r="BB1200"/>
  <c r="BA1200"/>
  <c r="G1200"/>
  <c r="BE1152"/>
  <c r="BD1152"/>
  <c r="BC1152"/>
  <c r="BB1152"/>
  <c r="BA1152"/>
  <c r="G1152"/>
  <c r="BE1149"/>
  <c r="BD1149"/>
  <c r="BC1149"/>
  <c r="BB1149"/>
  <c r="BA1149"/>
  <c r="G1149"/>
  <c r="BE1099"/>
  <c r="BD1099"/>
  <c r="BC1099"/>
  <c r="BB1099"/>
  <c r="BA1099"/>
  <c r="G1099"/>
  <c r="BE1049"/>
  <c r="BD1049"/>
  <c r="BC1049"/>
  <c r="BB1049"/>
  <c r="BA1049"/>
  <c r="G1049"/>
  <c r="BE999"/>
  <c r="BD999"/>
  <c r="BC999"/>
  <c r="BB999"/>
  <c r="BA999"/>
  <c r="G999"/>
  <c r="BE951"/>
  <c r="BD951"/>
  <c r="BC951"/>
  <c r="BB951"/>
  <c r="BA951"/>
  <c r="G951"/>
  <c r="BE903"/>
  <c r="BD903"/>
  <c r="BC903"/>
  <c r="BB903"/>
  <c r="BA903"/>
  <c r="G903"/>
  <c r="BE855"/>
  <c r="BD855"/>
  <c r="BC855"/>
  <c r="BB855"/>
  <c r="BA855"/>
  <c r="G855"/>
  <c r="BE807"/>
  <c r="BD807"/>
  <c r="BC807"/>
  <c r="BB807"/>
  <c r="BA807"/>
  <c r="G807"/>
  <c r="BE806"/>
  <c r="BD806"/>
  <c r="BC806"/>
  <c r="BB806"/>
  <c r="BA806"/>
  <c r="G806"/>
  <c r="BE804"/>
  <c r="BD804"/>
  <c r="BC804"/>
  <c r="BB804"/>
  <c r="BA804"/>
  <c r="G804"/>
  <c r="BE795"/>
  <c r="BD795"/>
  <c r="BC795"/>
  <c r="BB795"/>
  <c r="BA795"/>
  <c r="G795"/>
  <c r="BE748"/>
  <c r="BD748"/>
  <c r="BC748"/>
  <c r="BB748"/>
  <c r="BA748"/>
  <c r="G748"/>
  <c r="BE746"/>
  <c r="BD746"/>
  <c r="BC746"/>
  <c r="BB746"/>
  <c r="BA746"/>
  <c r="G746"/>
  <c r="BE744"/>
  <c r="BD744"/>
  <c r="BC744"/>
  <c r="BB744"/>
  <c r="BA744"/>
  <c r="G744"/>
  <c r="BE741"/>
  <c r="BD741"/>
  <c r="BC741"/>
  <c r="BB741"/>
  <c r="BA741"/>
  <c r="G741"/>
  <c r="BE732"/>
  <c r="BD732"/>
  <c r="BC732"/>
  <c r="BB732"/>
  <c r="BA732"/>
  <c r="G732"/>
  <c r="BE685"/>
  <c r="BD685"/>
  <c r="BC685"/>
  <c r="BB685"/>
  <c r="BA685"/>
  <c r="G685"/>
  <c r="BE637"/>
  <c r="BD637"/>
  <c r="BC637"/>
  <c r="BB637"/>
  <c r="BA637"/>
  <c r="G637"/>
  <c r="BE590"/>
  <c r="BD590"/>
  <c r="BC590"/>
  <c r="BB590"/>
  <c r="BA590"/>
  <c r="G590"/>
  <c r="BE542"/>
  <c r="BD542"/>
  <c r="BC542"/>
  <c r="BB542"/>
  <c r="G542"/>
  <c r="BA542" s="1"/>
  <c r="BE532"/>
  <c r="BD532"/>
  <c r="BC532"/>
  <c r="BB532"/>
  <c r="G532"/>
  <c r="BA532" s="1"/>
  <c r="BE484"/>
  <c r="BD484"/>
  <c r="BC484"/>
  <c r="BB484"/>
  <c r="G484"/>
  <c r="BA484" s="1"/>
  <c r="BE481"/>
  <c r="BE1409" s="1"/>
  <c r="I10" i="2" s="1"/>
  <c r="BD481" i="3"/>
  <c r="BC481"/>
  <c r="BC1409" s="1"/>
  <c r="G10" i="2" s="1"/>
  <c r="BB481" i="3"/>
  <c r="G481"/>
  <c r="BA481" s="1"/>
  <c r="B10" i="2"/>
  <c r="A10"/>
  <c r="BD1409" i="3"/>
  <c r="H10" i="2" s="1"/>
  <c r="BB1409" i="3"/>
  <c r="F10" i="2" s="1"/>
  <c r="C1409" i="3"/>
  <c r="BE430"/>
  <c r="BD430"/>
  <c r="BC430"/>
  <c r="BB430"/>
  <c r="G430"/>
  <c r="BA430" s="1"/>
  <c r="BE382"/>
  <c r="BE479" s="1"/>
  <c r="I9" i="2" s="1"/>
  <c r="BD382" i="3"/>
  <c r="BD479" s="1"/>
  <c r="H9" i="2" s="1"/>
  <c r="BC382" i="3"/>
  <c r="BC479" s="1"/>
  <c r="G9" i="2" s="1"/>
  <c r="BB382" i="3"/>
  <c r="G382"/>
  <c r="BA382" s="1"/>
  <c r="B9" i="2"/>
  <c r="A9"/>
  <c r="BB479" i="3"/>
  <c r="F9" i="2" s="1"/>
  <c r="C479" i="3"/>
  <c r="BE378"/>
  <c r="BE380" s="1"/>
  <c r="I8" i="2" s="1"/>
  <c r="BD378" i="3"/>
  <c r="BD380" s="1"/>
  <c r="H8" i="2" s="1"/>
  <c r="BC378" i="3"/>
  <c r="BC380" s="1"/>
  <c r="G8" i="2" s="1"/>
  <c r="BB378" i="3"/>
  <c r="G378"/>
  <c r="BA378" s="1"/>
  <c r="BA380" s="1"/>
  <c r="E8" i="2" s="1"/>
  <c r="B8"/>
  <c r="A8"/>
  <c r="BB380" i="3"/>
  <c r="F8" i="2" s="1"/>
  <c r="C380" i="3"/>
  <c r="BE373"/>
  <c r="BD373"/>
  <c r="BC373"/>
  <c r="BB373"/>
  <c r="G373"/>
  <c r="BA373" s="1"/>
  <c r="BE359"/>
  <c r="BD359"/>
  <c r="BC359"/>
  <c r="BB359"/>
  <c r="G359"/>
  <c r="BA359" s="1"/>
  <c r="BE357"/>
  <c r="BD357"/>
  <c r="BC357"/>
  <c r="BB357"/>
  <c r="G357"/>
  <c r="BA357" s="1"/>
  <c r="BE347"/>
  <c r="BD347"/>
  <c r="BC347"/>
  <c r="BB347"/>
  <c r="G347"/>
  <c r="BA347" s="1"/>
  <c r="BE345"/>
  <c r="BD345"/>
  <c r="BC345"/>
  <c r="BB345"/>
  <c r="G345"/>
  <c r="BA345" s="1"/>
  <c r="BE343"/>
  <c r="BD343"/>
  <c r="BC343"/>
  <c r="BB343"/>
  <c r="G343"/>
  <c r="BA343" s="1"/>
  <c r="BE340"/>
  <c r="BD340"/>
  <c r="BC340"/>
  <c r="BB340"/>
  <c r="G340"/>
  <c r="BA340" s="1"/>
  <c r="BE330"/>
  <c r="BD330"/>
  <c r="BC330"/>
  <c r="BB330"/>
  <c r="G330"/>
  <c r="BA330" s="1"/>
  <c r="BE319"/>
  <c r="BD319"/>
  <c r="BC319"/>
  <c r="BB319"/>
  <c r="G319"/>
  <c r="BA319" s="1"/>
  <c r="BE270"/>
  <c r="BD270"/>
  <c r="BC270"/>
  <c r="BB270"/>
  <c r="G270"/>
  <c r="BA270" s="1"/>
  <c r="BE222"/>
  <c r="BD222"/>
  <c r="BC222"/>
  <c r="BB222"/>
  <c r="G222"/>
  <c r="BA222" s="1"/>
  <c r="BE212"/>
  <c r="BD212"/>
  <c r="BC212"/>
  <c r="BB212"/>
  <c r="G212"/>
  <c r="BA212" s="1"/>
  <c r="BE210"/>
  <c r="BD210"/>
  <c r="BC210"/>
  <c r="BB210"/>
  <c r="G210"/>
  <c r="BA210" s="1"/>
  <c r="BE208"/>
  <c r="BD208"/>
  <c r="BC208"/>
  <c r="BB208"/>
  <c r="G208"/>
  <c r="BA208" s="1"/>
  <c r="BE198"/>
  <c r="BD198"/>
  <c r="BC198"/>
  <c r="BB198"/>
  <c r="G198"/>
  <c r="BA198" s="1"/>
  <c r="BE150"/>
  <c r="BD150"/>
  <c r="BC150"/>
  <c r="BB150"/>
  <c r="G150"/>
  <c r="BA150" s="1"/>
  <c r="BE102"/>
  <c r="BD102"/>
  <c r="BC102"/>
  <c r="BB102"/>
  <c r="G102"/>
  <c r="BA102" s="1"/>
  <c r="BE93"/>
  <c r="BD93"/>
  <c r="BC93"/>
  <c r="BB93"/>
  <c r="G93"/>
  <c r="BA93" s="1"/>
  <c r="BE32"/>
  <c r="BD32"/>
  <c r="BC32"/>
  <c r="BB32"/>
  <c r="G32"/>
  <c r="BA32" s="1"/>
  <c r="BE9"/>
  <c r="BD9"/>
  <c r="BC9"/>
  <c r="BB9"/>
  <c r="G9"/>
  <c r="BA9" s="1"/>
  <c r="BE8"/>
  <c r="BE376" s="1"/>
  <c r="I7" i="2" s="1"/>
  <c r="BD8" i="3"/>
  <c r="BD376" s="1"/>
  <c r="H7" i="2" s="1"/>
  <c r="BC8" i="3"/>
  <c r="BC376" s="1"/>
  <c r="G7" i="2" s="1"/>
  <c r="BB8" i="3"/>
  <c r="G8"/>
  <c r="BA8" s="1"/>
  <c r="B7" i="2"/>
  <c r="A7"/>
  <c r="BB376" i="3"/>
  <c r="F7" i="2" s="1"/>
  <c r="C376" i="3"/>
  <c r="E4"/>
  <c r="C4"/>
  <c r="F3"/>
  <c r="C3"/>
  <c r="H21" i="2"/>
  <c r="G23" i="1" s="1"/>
  <c r="G22" s="1"/>
  <c r="G20" i="2"/>
  <c r="I20" s="1"/>
  <c r="C2"/>
  <c r="C1"/>
  <c r="C33" i="1"/>
  <c r="F33" s="1"/>
  <c r="C31"/>
  <c r="C9"/>
  <c r="G7"/>
  <c r="D2"/>
  <c r="C2"/>
  <c r="H15" i="2" l="1"/>
  <c r="C17" i="1" s="1"/>
  <c r="BA376" i="3"/>
  <c r="E7" i="2" s="1"/>
  <c r="BA479" i="3"/>
  <c r="E9" i="2" s="1"/>
  <c r="F15"/>
  <c r="C16" i="1" s="1"/>
  <c r="G376" i="3"/>
  <c r="G15" i="2"/>
  <c r="C18" i="1" s="1"/>
  <c r="I15" i="2"/>
  <c r="C21" i="1" s="1"/>
  <c r="G380" i="3"/>
  <c r="G479"/>
  <c r="G1409"/>
  <c r="BA1584"/>
  <c r="E11" i="2" s="1"/>
  <c r="BA1599" i="3"/>
  <c r="E14" i="2" s="1"/>
  <c r="BA1409" i="3"/>
  <c r="E10" i="2" s="1"/>
  <c r="BA1593" i="3"/>
  <c r="E13" i="2" s="1"/>
  <c r="G1588" i="3"/>
  <c r="G1593"/>
  <c r="E15" i="2" l="1"/>
  <c r="C15" i="1" s="1"/>
  <c r="C19" s="1"/>
  <c r="C22" s="1"/>
  <c r="C23" s="1"/>
  <c r="F30" s="1"/>
  <c r="F31" s="1"/>
  <c r="F34" s="1"/>
</calcChain>
</file>

<file path=xl/sharedStrings.xml><?xml version="1.0" encoding="utf-8"?>
<sst xmlns="http://schemas.openxmlformats.org/spreadsheetml/2006/main" count="3339" uniqueCount="648">
  <si>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</si>
  <si>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</si>
  <si>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</si>
  <si>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</si>
  <si>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</si>
  <si>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</si>
  <si>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</si>
  <si>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</si>
  <si>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</si>
  <si>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</si>
  <si>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</si>
  <si>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</si>
  <si>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</si>
  <si>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</si>
  <si>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</si>
  <si>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</si>
  <si>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</si>
  <si>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</si>
  <si>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</si>
  <si>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</si>
  <si>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</si>
  <si>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</si>
  <si>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</si>
  <si>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</si>
  <si>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</si>
  <si>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</si>
  <si>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</si>
  <si>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</si>
  <si>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</si>
  <si>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</si>
  <si>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</si>
  <si>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</si>
  <si>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</si>
  <si>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</si>
  <si>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</si>
  <si>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</si>
  <si>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</si>
  <si>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</si>
  <si>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</si>
  <si>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</si>
  <si>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</si>
  <si>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</si>
  <si>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</si>
  <si>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</si>
  <si>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</si>
  <si>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</si>
  <si>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</si>
  <si>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</si>
  <si>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</si>
  <si>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</si>
  <si>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</si>
  <si>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</si>
  <si>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</si>
  <si>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</si>
  <si>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</si>
  <si>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</si>
  <si>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</si>
  <si>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</si>
  <si>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</si>
  <si>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</si>
  <si>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</si>
  <si>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</si>
  <si>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</si>
  <si>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</si>
  <si>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</si>
  <si>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</si>
  <si>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</si>
  <si>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</si>
  <si>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</si>
  <si>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</si>
  <si>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</si>
  <si>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</si>
  <si>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</si>
  <si>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</si>
  <si>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</si>
  <si>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</si>
  <si>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</si>
  <si>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</si>
  <si>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</si>
  <si>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01</t>
  </si>
  <si>
    <t>Rozšíření výuk. areálu Bělský les</t>
  </si>
  <si>
    <t>12ZAK0877</t>
  </si>
  <si>
    <t>SO 01</t>
  </si>
  <si>
    <t>Parkové cesty</t>
  </si>
  <si>
    <t>Revize- Parkové cesty</t>
  </si>
  <si>
    <t>112201103R00</t>
  </si>
  <si>
    <t xml:space="preserve">Odstranění pařezů pod úrovní, o průměru 50 - 70 cm </t>
  </si>
  <si>
    <t>kus</t>
  </si>
  <si>
    <t>121101101R00</t>
  </si>
  <si>
    <t xml:space="preserve">Sejmutí ornice s přemístěním do 50 m </t>
  </si>
  <si>
    <t>m3</t>
  </si>
  <si>
    <t>V položce je obsaženo i uložení na dočasnou skládku v příslušné vzdálenosti, pokud na 1 m2 skládky nepřipadá více jak 2 m3 ornice. V opačném případě se uložení musí dokalkulovat.</t>
  </si>
  <si>
    <t>STANDARDY KONSTRUKCÍ</t>
  </si>
  <si>
    <t>Obsah standardu je popsán následujícími technickými a kvalitativními parametry.</t>
  </si>
  <si>
    <t>Odstranění travin, rákosu ruderálního porostu, stařiny, zřízení protipožárních pásů a kosení ve vegetačním období s ponecháním na místě</t>
  </si>
  <si>
    <t>Odstraněním travin a rákosu se rozumí ruční posekání travin, rákosu a také všech zemědělských plodin, ruderálního porostu, stařiny apod. kosou. Obsahem standardu je pro odstranění travin ruční posekání trávy a rákosu se shrabání hráběmi a odnosem 50 m a uložením na hromady, pro odstranění ruderálního porostu a odstranění stařiny kosení, naložení shrabků, odvoz do 20 km a složení, pro protipožární pásy srýpnutí organického půdního krytu až na minerální půdu, vykopání a odhrabání organických látek a jejich odstranění na vzdálenost do 2 m, pro odstranění rákosu, plazivého rostlinstva a bodláčí práce při hloubce vody do 300 mm, vybrání a svázání prutů pro průmyslové účely do snopků vázacím drátem a odklizení a uložení až na vzdálenost do 20 m od kraje hladiny v dané době, pro vytrhání bodláčí uložení na hromady mimo pěstované travní plochy a spálení po seschnutí</t>
  </si>
  <si>
    <t>Celoplošné vyžínání buřeně v lesních výsadbách</t>
  </si>
  <si>
    <t>Celoplošným vyžínáním buřeně v lesních výsadbách se rozumí odstranění maliní, ostružiní, křovin apod. Obsahem standardu je kosení, shrabání a složení do hromad</t>
  </si>
  <si>
    <t xml:space="preserve">Odstranění křovin a stromů s odstraněním nebo ponecháním kořenů, seřezání vrbového proutí, prořezávka porostů. </t>
  </si>
  <si>
    <t>Odstraněním křovin a stromů s odstraněním nebo ponecháním kořenů, seřezání vrbového proutí, prořezávka porostů a spálení křovin větví a stromů se rozumí odstranění křovin a stromů o průměru kmene do 100 mm, seřezávka vrbového proutí na vegetačních zpevněních, prořezávka porostů, spálení křovin, větví a stromů a odstranění pařezů odfrézováním. Obsahem standardu je: odstranění keřovitého porostu a seřezání vrbového proutí na vegetačních zpevněních (křoviny a stromky o průměru kmenů do 5 cm) ruční pilkou nebo sekerkou nad 5 cm motorovou pilou s odstraněním kořenů a složením do hromad do vzdálenosti 20 m ( průměrný počet stromků nebo keřů na 1 m2: řídký porost 1 ks, středně hustý 3 ks, hustý přes 3 ks), prořezávka porostů, výběr, prořezání a ponechání vytěženého nehroubí na místě, spálení odstraněných křovin, přihrnování křovin, očištění spáleniště, uložení popela a zbytků na hromadu, odstranění pařezů pojezdem traktoru s frézou na pařezy, nutné přemístění a uložení na hromady na vzdálenost do50 m nebo naložení na dopravní prostředek do sklonu terénu 1 : 5.</t>
  </si>
  <si>
    <t>Přechody pro imobilní:</t>
  </si>
  <si>
    <t>Trasa 1-jih:3,0*0,8*0,1</t>
  </si>
  <si>
    <t>Trasa 1-sever:3,0*0,8*0,1</t>
  </si>
  <si>
    <t>Trasa 1a:1,5*0,8*0,1</t>
  </si>
  <si>
    <t>Trasa 1b:1,5*0,8*0,1</t>
  </si>
  <si>
    <t>Trasa 1d:3,0*0,8*0,1</t>
  </si>
  <si>
    <t>Trasa 3:3,0*0,8*0,1</t>
  </si>
  <si>
    <t>Trasa 4:3,0*0,8*0,1</t>
  </si>
  <si>
    <t>Parkové cesty:</t>
  </si>
  <si>
    <t>Trasa 1 - MZK 3,0 m dl. 779,44:779,44*3,0*0,1</t>
  </si>
  <si>
    <t>Trasa 1A - MZK 1,5 m dl. 18,36:18,36*1,5*0,1</t>
  </si>
  <si>
    <t>Trasa 1B - MZK 1,5 m dl. 75,01:75,01*1,5*0,1</t>
  </si>
  <si>
    <t>Trasa 1C - MZK 3,0 m dl. 93,10 :93,10*3,0*0,1</t>
  </si>
  <si>
    <t>Trasa 1D - MZK 3,0 m dl. 32,52:32,52*3,0*0,1</t>
  </si>
  <si>
    <t>Trasa 2 - MZK 3,0 m dl. 782,96:782,96*3,0*0,1</t>
  </si>
  <si>
    <t>Trasa 2A - MZK 1,5 m dl. 56,45:56,45*1,5*0,1</t>
  </si>
  <si>
    <t>Trasa 2B - MZK 3,0 m dl. 140,31:140,31*3,0*0,1</t>
  </si>
  <si>
    <t>Trasa 2C - MZK 3,0 m dl. 76,06:76,06*3,0*0,1</t>
  </si>
  <si>
    <t>Trasa 2D - MZK 1,5 m dl. 38,22:38,22*1,5*0,1</t>
  </si>
  <si>
    <t>Trasa 3 - MZK 3,0 m dl. 39,73:39,73*3,0*0,1</t>
  </si>
  <si>
    <t>Trasa 4 - MZK 3,0 m dl. 296,79:296,79*3,0*0,1</t>
  </si>
  <si>
    <t>Trasa 4A - MZK 3,0 m dl. 76,71:76,71*3,0*0,1</t>
  </si>
  <si>
    <t>Trasa 4B - ZPT 1,5 m dl. 24,78:24,78*1,5*0,1</t>
  </si>
  <si>
    <t>Trasa 5 - ZPT 1,5 m dl. 125,6 :125,6*1,5*0,1</t>
  </si>
  <si>
    <t>Trasa 5 - MZK 6,0 m dl. 104,60:104,6*6,0*0,1</t>
  </si>
  <si>
    <t>Trasa 5 - MZK 3,0 m dl. 353,94:353,94*3,0*0,1</t>
  </si>
  <si>
    <t>Trasa 5A - DL 1,5 m dl. 78,48:78,48*1,5*0,1</t>
  </si>
  <si>
    <t>Trasa 5B - DL 1,5 m dl. 65,65:65,65*1,5*0,1</t>
  </si>
  <si>
    <t>Trasa 5C - DL 1,5 m dl. 52,63:52,63*1,5*0,1</t>
  </si>
  <si>
    <t>Trasa 5D - MZK 3,0 m dl. 85,19:85,19*3,0*0,1</t>
  </si>
  <si>
    <t>Trasa 5D - ZPT 1,5 m dl. 51,19:51,19*1,5*0,1</t>
  </si>
  <si>
    <t>Trasa 6 - MZK 3,0 m dl. 119,55:119,55*3,0*0,1</t>
  </si>
  <si>
    <t>Parkové plochy:</t>
  </si>
  <si>
    <t>P1 - DL 63,62 m2:63,62*0,1</t>
  </si>
  <si>
    <t>P2 - DL 63,62 m2:63,62*0,1</t>
  </si>
  <si>
    <t>P3 - DL specifická 78,52 m2:78,52*0,1</t>
  </si>
  <si>
    <t>P4 - BK 113,10 m2:113,10*0,1</t>
  </si>
  <si>
    <t>P4 - ZPT 37,75 m2:37,75*0,1</t>
  </si>
  <si>
    <t>P5 - BK 113,10 m2:113,10*0,1</t>
  </si>
  <si>
    <t>P5 - ZPT 37,75 m2:37,75*0,1</t>
  </si>
  <si>
    <t>P6 - DL 61,95 m2:61,95*0,1</t>
  </si>
  <si>
    <t>P7 - ZPT 63,08 m2:63,08*0,1</t>
  </si>
  <si>
    <t>P8 - DL 144,10 m2:144,10*0,1</t>
  </si>
  <si>
    <t>P9 - ZPT 125,07 m2:125,07*0,1</t>
  </si>
  <si>
    <t>P10 - MZK 24,25 m2:24,25*0,1</t>
  </si>
  <si>
    <t>P11 - BK 113,10 m2:113,10*0,1</t>
  </si>
  <si>
    <t>P11 - ZPT 37,75 m2:37,75*0,1</t>
  </si>
  <si>
    <t>P12 - ZPT 598,27 m2:598,27*0,1</t>
  </si>
  <si>
    <t>Mobiliář:</t>
  </si>
  <si>
    <t>Infosystém - panel s lavicí - ZPT  2 ks:5,3*2*0,1</t>
  </si>
  <si>
    <t>Nika lavice atyp - ZPT 3 ks:4,0*1,8*3*0,1</t>
  </si>
  <si>
    <t>Nika lavice - dodavatel - ZPT 10 ks:4,0*0,6*10*0,1</t>
  </si>
  <si>
    <t>Nika lavice - dodavatel - DL 10 ks:4,0*0,4*10*0,1</t>
  </si>
  <si>
    <t>Nika - set  - DL 2 ks:4,0*3,02*2*0,1</t>
  </si>
  <si>
    <t>132201201R00</t>
  </si>
  <si>
    <t xml:space="preserve">Hloubení rýh šířky do 200 cm v hor.3 do 100 m3 </t>
  </si>
  <si>
    <t>Trasa 1-jih:3,0*0,8*0,3</t>
  </si>
  <si>
    <t>Trasa 1-sever:3,0*0,8*0,3</t>
  </si>
  <si>
    <t>Trasa 1a:1,5*0,8*0,3</t>
  </si>
  <si>
    <t>Trasa 1b:1,5*0,8*0,3</t>
  </si>
  <si>
    <t>Trasa 1d:3,0*0,8*0,3</t>
  </si>
  <si>
    <t>Trasa 3:3,0*0,8*0,3</t>
  </si>
  <si>
    <t>Trasa 4:3,0*0,8*0,3</t>
  </si>
  <si>
    <t>132201203R00</t>
  </si>
  <si>
    <t xml:space="preserve">Hloubení rýh šířky do 200 cm v hor.3 do 10000 m3 </t>
  </si>
  <si>
    <t>Výkopové práce dle projektové dokumentace - výkresové části a technické zprávy do patřičné hloubky a profilu dle jednotlivých parkových cest, včetně přemístnění výkopku ze dna stavební jámy.</t>
  </si>
  <si>
    <t>Parkové cesty, včetně lividace případných pařezů (jejich lividace, odvoz):</t>
  </si>
  <si>
    <t>Trasa 1 - MZK 3,0 m dl. 779,44:779,44*3,0*0,35</t>
  </si>
  <si>
    <t>Trasa 1A - MZK 1,5 m dl. 18,36:18,36*1,5*0,35</t>
  </si>
  <si>
    <t>Trasa 1B - MZK 1,5 m dl. 75,01:75,01*1,5*0,35</t>
  </si>
  <si>
    <t>Trasa 1C - MZK 3,0 m dl. 93,10 :93,10*3,0*0,35</t>
  </si>
  <si>
    <t>Trasa 1D - MZK 3,0 m dl. 32,52:32,52*3,0*0,35</t>
  </si>
  <si>
    <t>Trasa 2 - MZK 3,0 m dl. 782,96:782,96*3,0*0,35</t>
  </si>
  <si>
    <t>Trasa 2A - MZK 1,5 m dl. 56,45:56,45*1,5*0,35</t>
  </si>
  <si>
    <t>Trasa 2B - MZK 3,0 m dl. 140,31:140,31*3,0*0,35</t>
  </si>
  <si>
    <t>Trasa 2C - MZK 3,0 m dl. 76,06:76,06*3,0*0,35</t>
  </si>
  <si>
    <t>Trasa 2D - MZK 1,5 m dl. 38,22:38,22*1,5*0,35</t>
  </si>
  <si>
    <t>Trasa 3 - MZK 3,0 m dl. 39,73:39,73*3,0*0,35</t>
  </si>
  <si>
    <t>Trasa 4 - MZK 3,0 m dl. 296,79:296,79*3,0*0,35</t>
  </si>
  <si>
    <t>Trasa 4A - MZK 3,0 m dl. 76,71:76,71*3,0*0,35</t>
  </si>
  <si>
    <t>Trasa 4B - ZPT 1,5 m dl. 24,78:24,78*1,5*0,2</t>
  </si>
  <si>
    <t>Trasa 5 - ZPT 1,5 m dl. 125,6 :125,6*1,5*0,2</t>
  </si>
  <si>
    <t>Trasa 5 - MZK 6,0 m dl. 104,60:104,6*6,0*0,35</t>
  </si>
  <si>
    <t>Trasa 5 - MZK 3,0 m dl. 353,94:353,94*3,0*0,35</t>
  </si>
  <si>
    <t>Trasa 5A - DL 1,5 m dl. 78,48:78,48*1,5*0,25</t>
  </si>
  <si>
    <t>Trasa 5B - DL 1,5 m dl. 65,65:65,65*1,5*0,25</t>
  </si>
  <si>
    <t>Trasa 5C - DL 1,5 m dl. 52,63:52,63*1,5*0,25</t>
  </si>
  <si>
    <t>Trasa 5D - MZK 3,0 m dl. 85,19:85,19*3,0*0,35</t>
  </si>
  <si>
    <t>Trasa 5D - ZPT 1,5 m dl. 51,19:51,19*1,5*0,2</t>
  </si>
  <si>
    <t>Trasa 6 - MZK 3,0 m dl. 119,55:119,55*3,0*0,35</t>
  </si>
  <si>
    <t>P1 - DL 63,62 m2:63,62*0,25</t>
  </si>
  <si>
    <t>P2 - DL 63,62 m2:63,62*0,25</t>
  </si>
  <si>
    <t>P3 - DL specifická 78,52 m2:78,52*0,25</t>
  </si>
  <si>
    <t>P4 - BK 113,10 m2:113,10*0,2</t>
  </si>
  <si>
    <t>P4 - ZPT 37,75 m2:37,75*0,2</t>
  </si>
  <si>
    <t>P5 - BK 113,10 m2:113,10*0,2</t>
  </si>
  <si>
    <t>P5 - ZPT 37,75 m2:37,75*0,2</t>
  </si>
  <si>
    <t>P6 - DL 61,95 m2:61,95*0,25</t>
  </si>
  <si>
    <t>P7 - ZPT 63,08 m2:63,08*0,2</t>
  </si>
  <si>
    <t>P8 - DL 144,10 m2:144,10*0,25</t>
  </si>
  <si>
    <t>P9 - ZPT 125,07 m2:125,07*0,2</t>
  </si>
  <si>
    <t>P10 - MZK 24,25 m2:24,25*0,35</t>
  </si>
  <si>
    <t>P11 - BK 113,10 m2:113,10*0,2</t>
  </si>
  <si>
    <t>P11 - ZPT 37,75 m2:37,75*0,2</t>
  </si>
  <si>
    <t>P12 - ZPT 598,27 m2:598,27*0,2</t>
  </si>
  <si>
    <t>Infosystém - panel s lavicí - ZPT  2 ks:5,3*2*0,2</t>
  </si>
  <si>
    <t>Nika lavice atyp - ZPT 3 ks:4,0*1,8*3*0,2</t>
  </si>
  <si>
    <t>Nika lavice - dodavatel - ZPT 10 ks:4,0*0,6*10*0,2</t>
  </si>
  <si>
    <t>Nika lavice - dodavatel - DL 10 ks:4,0*0,4*10*0,25</t>
  </si>
  <si>
    <t>Nika - set  - DL 2 ks:4,0*3,02*2*0,25</t>
  </si>
  <si>
    <t>162701105R00</t>
  </si>
  <si>
    <t xml:space="preserve">Vodorovné přemístění výkopku z hor.1-4 do 10000 m </t>
  </si>
  <si>
    <t>Přesun výkopku na skládku do vzdálenosti 10 km, včetně vykládky výkopku.</t>
  </si>
  <si>
    <t>171151101R00</t>
  </si>
  <si>
    <t xml:space="preserve">Hutnění boků násypů </t>
  </si>
  <si>
    <t>m2</t>
  </si>
  <si>
    <t>Trasa 5 d:9,85*1,5+8,85*0,85*1,10</t>
  </si>
  <si>
    <t>171201201R00</t>
  </si>
  <si>
    <t xml:space="preserve">Uložení sypaniny na skl.-modelace na výšku přes 2m </t>
  </si>
  <si>
    <t>Uložení sypaniny na skládku, poplatek za skládkovné.</t>
  </si>
  <si>
    <t>181101102R00</t>
  </si>
  <si>
    <t xml:space="preserve">Úprava pláně v zářezech v hor. 1-4, se zhutněním </t>
  </si>
  <si>
    <t>Úprava dna výkopku od nakypřené zemíny, včetně požadované míry zhutnění. Položky jsou shodné i pro úpravu pláně v násypech.</t>
  </si>
  <si>
    <t>Trasa 1 - MZK 3,0 m dl. 779,44:779,44*3,0</t>
  </si>
  <si>
    <t>Trasa 1A - MZK 1,5 m dl. 18,36:18,36*1,5</t>
  </si>
  <si>
    <t>Trasa 1B - MZK 1,5 m dl. 75,01:75,01*1,5</t>
  </si>
  <si>
    <t>Trasa 1C - MZK 3,0 m dl. 93,10 :93,10*3,0</t>
  </si>
  <si>
    <t>Trasa 1D - MZK 3,0 m dl. 32,52:32,52*3,0</t>
  </si>
  <si>
    <t>Trasa 2 - MZK 3,0 m dl. 782,96:782,96*3,0</t>
  </si>
  <si>
    <t>Trasa 2A - MZK 1,5 m dl. 56,45:56,45*1,5</t>
  </si>
  <si>
    <t>Trasa 2B - MZK 3,0 m dl. 140,31:140,31*3,0</t>
  </si>
  <si>
    <t>Trasa 2C - MZK 3,0 m dl. 76,06:76,06*3,0</t>
  </si>
  <si>
    <t>Trasa 2D - MZK 1,5 m dl. 38,22:38,22*1,5</t>
  </si>
  <si>
    <t>Trasa 3 - MZK 3,0 m dl. 39,73:39,73*3,0</t>
  </si>
  <si>
    <t>Trasa 4 - MZK 3,0 m dl. 296,79:296,79*3,0</t>
  </si>
  <si>
    <t>Trasa 4A - MZK 3,0 m dl. 76,71:76,71*3,0</t>
  </si>
  <si>
    <t>Trasa 4B - ZPT 1,5 m dl. 24,78:24,78*1,5</t>
  </si>
  <si>
    <t>Trasa 5 - ZPT 1,5 m dl. 125,6 :125,6*1,5</t>
  </si>
  <si>
    <t>Trasa 5 - MZK 6,0 m dl. 104,60:104,6*6,0</t>
  </si>
  <si>
    <t>Trasa 5 - MZK 3,0 m dl. 353,94:353,94*3,0</t>
  </si>
  <si>
    <t>Trasa 5A - DL 1,5 m dl. 78,48:78,48*1,5</t>
  </si>
  <si>
    <t>Trasa 5B - DL 1,5 m dl. 65,65:65,65*1,5</t>
  </si>
  <si>
    <t>Trasa 5C - DL 1,5 m dl. 52,63:52,63*1,5</t>
  </si>
  <si>
    <t>Trasa 5D - MZK 3,0 m dl. 85,19:85,19*3,0</t>
  </si>
  <si>
    <t>Trasa 5D - ZPT 1,5 m dl. 51,19:51,19*1,5</t>
  </si>
  <si>
    <t>Trasa 6 - MZK 3,0 m dl. 119,55:119,55*3,0</t>
  </si>
  <si>
    <t>P1 - DL 63,62 m2:63,62</t>
  </si>
  <si>
    <t>P2 - DL 63,62 m2:63,62</t>
  </si>
  <si>
    <t>P3 - DL specifická 78,52 m2:78,52</t>
  </si>
  <si>
    <t>P4 - BK 113,10 m2:113,10</t>
  </si>
  <si>
    <t>P4 - ZPT 37,75 m2:37,75</t>
  </si>
  <si>
    <t>P5 - BK 113,10 m2:113,10</t>
  </si>
  <si>
    <t>P5 - ZPT 37,75 m2:37,75</t>
  </si>
  <si>
    <t>P6 - DL 61,95 m2:61,95</t>
  </si>
  <si>
    <t>P7 - ZPT 63,08 m2:63,08</t>
  </si>
  <si>
    <t>P8 - DL 144,10 m2:144,10</t>
  </si>
  <si>
    <t>P9 - ZPT 125,07 m2:125,07</t>
  </si>
  <si>
    <t>P10 - MZK 24,25 m2:24,25</t>
  </si>
  <si>
    <t>P11 - BK 113,10 m2:113,10</t>
  </si>
  <si>
    <t>P11 - ZPT 37,75 m2:37,75</t>
  </si>
  <si>
    <t>P12 - ZPT 598,27 m2:598,27</t>
  </si>
  <si>
    <t>Infosystém - panel s lavicí - ZPT  2 ks:5,3*2</t>
  </si>
  <si>
    <t>Nika lavice atyp - ZPT 3 ks:4,0*1,8*3</t>
  </si>
  <si>
    <t>Nika lavice - dodavatel - ZPT 10 ks:4,0*0,6*10</t>
  </si>
  <si>
    <t>Nika lavice - dodavatel - DL 10 ks:4,0*0,4*10</t>
  </si>
  <si>
    <t>Nika - set  - DL 2 ks:4,0*3,02*2</t>
  </si>
  <si>
    <t>181301111R00</t>
  </si>
  <si>
    <t xml:space="preserve">Rozprostření ornice, rovina, tl.do 10 cm,nad 500m2 </t>
  </si>
  <si>
    <t>Rozprostřené sejmuté ornice v řešeném areálu. Položka se používá pro souvislé plochy přes 500 m2.</t>
  </si>
  <si>
    <t>Trasa 1-jih:3,0*0,8</t>
  </si>
  <si>
    <t>Trasa 1-sever:3,0*0,8</t>
  </si>
  <si>
    <t>Trasa 1a:1,5*0,8</t>
  </si>
  <si>
    <t>Trasa 1b:1,5*0,8</t>
  </si>
  <si>
    <t>Trasa 1d:3,0*0,8</t>
  </si>
  <si>
    <t>Trasa 3:3,0*0,8</t>
  </si>
  <si>
    <t>Trasa 4:3,0*0,8</t>
  </si>
  <si>
    <t>182001111R00</t>
  </si>
  <si>
    <t xml:space="preserve">Plošná úprava terénu, nerovnosti do 10 cm v rovině </t>
  </si>
  <si>
    <t>Plošná úprava terénu, nerovnosti do +/-10 cm v rovině</t>
  </si>
  <si>
    <t>Trasa 1-jih:0,8*2*1,5</t>
  </si>
  <si>
    <t>Trasa 1-sever:0,8*2*1,5</t>
  </si>
  <si>
    <t>Trasa 1a:0,8*2*1,5</t>
  </si>
  <si>
    <t>Trasa 1b:0,8*2*1,5</t>
  </si>
  <si>
    <t>Trasa 1d:0,8*2*1,5</t>
  </si>
  <si>
    <t>Trasa 3:0,8*2*1,5</t>
  </si>
  <si>
    <t>Trasa 4:0,8*2*1,5</t>
  </si>
  <si>
    <t>vč.lividace a odvozu případných pařezů:7273,18*1,5</t>
  </si>
  <si>
    <t>182201101R00</t>
  </si>
  <si>
    <t xml:space="preserve">Svahování násypů </t>
  </si>
  <si>
    <t>184802111R00</t>
  </si>
  <si>
    <t xml:space="preserve">Chem. odplevelení před založ. postřikem, v rovině </t>
  </si>
  <si>
    <t>Chem. odplevelení před založ. postřikem, v rovině, herbicid uvveden níže ve specifikaci.</t>
  </si>
  <si>
    <t>199000005R00</t>
  </si>
  <si>
    <t xml:space="preserve">Poplatek za skládku zeminy 1- 4 </t>
  </si>
  <si>
    <t>t</t>
  </si>
  <si>
    <t>Poplatek za skládku a uložení zeminy, včetně případné manipulace se zeminou na skládce.</t>
  </si>
  <si>
    <t>25234000.A</t>
  </si>
  <si>
    <t>Herbicid totální bal. po 1 litru 1 l/ 280 m2</t>
  </si>
  <si>
    <t>l</t>
  </si>
  <si>
    <t>Totální herbicid.</t>
  </si>
  <si>
    <t>Začátek provozního součtu</t>
  </si>
  <si>
    <t>Konec provozního součtu</t>
  </si>
  <si>
    <t>Mezisoučet</t>
  </si>
  <si>
    <t>14,40/280</t>
  </si>
  <si>
    <t>11907,4450/280</t>
  </si>
  <si>
    <t>11</t>
  </si>
  <si>
    <t>Přípravné a přidružené práce</t>
  </si>
  <si>
    <t>11PC04</t>
  </si>
  <si>
    <t xml:space="preserve">Zkouška zhutnitelnosti zeminy </t>
  </si>
  <si>
    <t>komple</t>
  </si>
  <si>
    <t>Dle projektové dokumenatcea technické zprávy.</t>
  </si>
  <si>
    <t>2</t>
  </si>
  <si>
    <t>Základy a zvláštní zakládání</t>
  </si>
  <si>
    <t>289971211R00</t>
  </si>
  <si>
    <t xml:space="preserve">Zřízení vrstvy z geotextilie sklon do 1:5 š.do 3 m </t>
  </si>
  <si>
    <t>Zřízení vrstvy z geotextilie sklon do 1:5 š.do 3 m</t>
  </si>
  <si>
    <t>Trasa 1 - MZK 3,0 m dl. 779,44:779,44*3,0*1,03</t>
  </si>
  <si>
    <t>Trasa 1A - MZK 1,5 m dl. 18,36:18,36*1,5*1,03</t>
  </si>
  <si>
    <t>Trasa 1B - MZK 1,5 m dl. 75,01:75,01*1,5*1,03</t>
  </si>
  <si>
    <t>Trasa 1C - MZK 3,0 m dl. 93,10 :93,10*3,0*1,03</t>
  </si>
  <si>
    <t>Trasa 1D - MZK 3,0 m dl. 32,52:32,52*3,0*1,03</t>
  </si>
  <si>
    <t>Trasa 2 - MZK 3,0 m dl. 782,96:782,96*3,0*1,03</t>
  </si>
  <si>
    <t>Trasa 2A - MZK 1,5 m dl. 56,45:56,45*1,5*1,03</t>
  </si>
  <si>
    <t>Trasa 2B - MZK 3,0 m dl. 140,31:140,31*3,0*1,03</t>
  </si>
  <si>
    <t>Trasa 2C - MZK 3,0 m dl. 76,06:76,06*3,0*1,03</t>
  </si>
  <si>
    <t>Trasa 2D - MZK 1,5 m dl. 38,22:38,22*1,5*1,03</t>
  </si>
  <si>
    <t>Trasa 3 - MZK 3,0 m dl. 39,73:39,73*3,0*1,03</t>
  </si>
  <si>
    <t>Trasa 4 - MZK 3,0 m dl. 296,79:296,79*3,0*1,03</t>
  </si>
  <si>
    <t>Trasa 4A - MZK 3,0 m dl. 76,71:76,71*3,0*1,03</t>
  </si>
  <si>
    <t>Trasa 4B - ZPT 1,5 m dl. 24,78:0</t>
  </si>
  <si>
    <t>Trasa 5 - ZPT 1,5 m dl. 125,6 :0</t>
  </si>
  <si>
    <t>Trasa 5 - MZK 6,0 m dl. 104,60:104,6*6,0*1,03</t>
  </si>
  <si>
    <t>Trasa 5 - MZK 3,0 m dl. 353,94:353,94*3,0*1,03</t>
  </si>
  <si>
    <t>Trasa 5A - DL 1,5 m dl. 78,48:0</t>
  </si>
  <si>
    <t>Trasa 5B - DL 1,5 m dl. 65,65:0</t>
  </si>
  <si>
    <t>Trasa 5C - DL 1,5 m dl. 52,63:0</t>
  </si>
  <si>
    <t>Trasa 5D - MZK 3,0 m dl. 85,19:85,19*3,0*1,03</t>
  </si>
  <si>
    <t>Trasa 5D - ZPT 1,5 m dl. 51,19:0</t>
  </si>
  <si>
    <t>Trasa 6 - MZK 3,0 m dl. 119,55:119,55*3,0*1,03</t>
  </si>
  <si>
    <t>P1 - DL 63,62 m2:0</t>
  </si>
  <si>
    <t>P2 - DL 63,62 m2:0</t>
  </si>
  <si>
    <t>P3 - DL specifická 78,52 m2:0</t>
  </si>
  <si>
    <t>P4 - BK 113,10 m2:113,10*1,03</t>
  </si>
  <si>
    <t>P4 - ZPT 37,75 m2:0</t>
  </si>
  <si>
    <t>P5 - BK 113,10 m2:113,10*1,03</t>
  </si>
  <si>
    <t>P5 - ZPT 37,75 m2:0</t>
  </si>
  <si>
    <t>P6 - DL 61,95 m2:0</t>
  </si>
  <si>
    <t>P7 - ZPT 63,08 m2:0</t>
  </si>
  <si>
    <t>P8 - DL 144,10 m2:0</t>
  </si>
  <si>
    <t>P9 - ZPT 125,07 m2:0</t>
  </si>
  <si>
    <t>P10 - MZK 24,25 m2:24,25*1,03</t>
  </si>
  <si>
    <t>P11 - BK 113,10 m2:113,10*1,03</t>
  </si>
  <si>
    <t>P11 - ZPT 37,75 m2:0</t>
  </si>
  <si>
    <t>P12 - ZPT 598,27 m2:0</t>
  </si>
  <si>
    <t>Infosystém - panel s lavicí - ZPT  2 ks:0</t>
  </si>
  <si>
    <t>Nika lavice atyp - ZPT 3 ks:0</t>
  </si>
  <si>
    <t>Nika lavice - dodavatel - ZPT 10 ks:0</t>
  </si>
  <si>
    <t>Nika lavice - dodavatel - DL 10 ks:0</t>
  </si>
  <si>
    <t>Nika - set  - DL 2 ks:0</t>
  </si>
  <si>
    <t>69365020</t>
  </si>
  <si>
    <t>Geotextilie  200  2x100 m</t>
  </si>
  <si>
    <t>Netkaná geotextilie pro stavební účely vyrobená moderní technologií. Hlavním výrobním polymerem je polypropylen.</t>
  </si>
  <si>
    <t>Trasa 6 - MZK 3,0 m dl. 119,55:119,55*3,03*1,03</t>
  </si>
  <si>
    <t>5</t>
  </si>
  <si>
    <t>Komunikace</t>
  </si>
  <si>
    <t>434191423R13</t>
  </si>
  <si>
    <t xml:space="preserve">Osazení stupňů kamenných </t>
  </si>
  <si>
    <t>m</t>
  </si>
  <si>
    <t>V položce jsou zakalkulovány náklady na vyspárování styčných spár, na provizorní dřevěné zábradlí a dočasné zakrytí stupnic prkny. Specifikace stupňů je uvedena níže.</t>
  </si>
  <si>
    <t>12*1,5*1,03</t>
  </si>
  <si>
    <t>564732111R00</t>
  </si>
  <si>
    <t>Podklad vibrovaný štěrk, šv, tl. 10cm, fce 32-63 vč. fce 8-16 a 4-8 s vibrováním</t>
  </si>
  <si>
    <t>Podklad vibrovaný štěrk, šv, tl. 10cm, fce 32-63, vč. fce 8-16 a 4-8 s vibrováním dle výkresové PD. V.č. 03.</t>
  </si>
  <si>
    <t>P4 - BK 113,10 m2:0</t>
  </si>
  <si>
    <t>P5 - BK 113,10 m2:0</t>
  </si>
  <si>
    <t>P11 - BK 113,10 m2:0</t>
  </si>
  <si>
    <t>564851111R00</t>
  </si>
  <si>
    <t xml:space="preserve">Podklad ze štěrkodrti po zhutnění tloušťky 15 cm </t>
  </si>
  <si>
    <t>Podklad ze štěrkodrti po zhutnění tloušťky 15 cm, viz. v.č. 03 PD a TZ.</t>
  </si>
  <si>
    <t>564861111R00</t>
  </si>
  <si>
    <t>Podklad ze štěrkodrti po zhutnění tloušťky 20 cm, viz.v.č.03.</t>
  </si>
  <si>
    <t>Trasa 1 - MZK 3,0 m dl. 779,44:0</t>
  </si>
  <si>
    <t>Trasa 1A - MZK 1,5 m dl. 18,36:0</t>
  </si>
  <si>
    <t>Trasa 1B - MZK 1,5 m dl. 75,01:0</t>
  </si>
  <si>
    <t>Trasa 1C - MZK 3,0 m dl. 93,10 :0</t>
  </si>
  <si>
    <t>Trasa 1D - MZK 3,0 m dl. 32,52:0</t>
  </si>
  <si>
    <t>Trasa 2 - MZK 3,0 m dl. 782,96:0</t>
  </si>
  <si>
    <t>Trasa 2A - MZK 1,5 m dl. 56,45:0</t>
  </si>
  <si>
    <t>Trasa 2B - MZK 3,0 m dl. 140,31:0</t>
  </si>
  <si>
    <t>Trasa 2C - MZK 3,0 m dl. 76,06:0</t>
  </si>
  <si>
    <t>Trasa 2D - MZK 1,5 m dl. 38,22:0</t>
  </si>
  <si>
    <t>Trasa 3 - MZK 3,0 m dl. 39,73:0</t>
  </si>
  <si>
    <t>Trasa 4 - MZK 3,0 m dl. 296,79:0</t>
  </si>
  <si>
    <t>Trasa 4A - MZK 3,0 m dl. 76,71:0</t>
  </si>
  <si>
    <t>Trasa 5 - MZK 6,0 m dl. 104,60:0</t>
  </si>
  <si>
    <t>Trasa 5 - MZK 3,0 m dl. 353,94:0</t>
  </si>
  <si>
    <t>Trasa 5D - MZK 3,0 m dl. 85,19:0</t>
  </si>
  <si>
    <t>Trasa 6 - MZK 3,0 m dl. 119,55:0</t>
  </si>
  <si>
    <t>P10 - MZK 24,25 m2:0</t>
  </si>
  <si>
    <t>564861111R01</t>
  </si>
  <si>
    <t>Podklad ze štěrkodrti po zhutnění tloušťky 20 cm MZK</t>
  </si>
  <si>
    <t>Podklad ze štěrkodrti po zhutnění tloušťky 20 cm, viz. v.č. 03</t>
  </si>
  <si>
    <t>567122111R00</t>
  </si>
  <si>
    <t xml:space="preserve">Podklad z kameniva zpev.cementem KZC 1 tl.10 cm </t>
  </si>
  <si>
    <t>573111114R01</t>
  </si>
  <si>
    <t xml:space="preserve">Postřik živičný infiltr.+ posyp,z asfaltu 2 kg/m2 </t>
  </si>
  <si>
    <t>Postřik živičný infiltr.+ posyp,z asfaltu 2 kg/m2, oprava stávajícího povrchu asfaltové plochy.</t>
  </si>
  <si>
    <t>asflatová plocha:1058,17</t>
  </si>
  <si>
    <t>573CP001</t>
  </si>
  <si>
    <t xml:space="preserve">Seříznutí okraje asfaltové plochy </t>
  </si>
  <si>
    <t>Oprava povrchu stávající asfaltové plochy, nutná účast AD a TDI.</t>
  </si>
  <si>
    <t>581114111R00</t>
  </si>
  <si>
    <t>oprava plochy betonové plochy:510,72</t>
  </si>
  <si>
    <t>591111111R00</t>
  </si>
  <si>
    <t xml:space="preserve">Kladení dlažby velké kostky,lože z kamen.tl. 5 cm </t>
  </si>
  <si>
    <t>596132111R00</t>
  </si>
  <si>
    <t xml:space="preserve">Kladení dlažby mozaika 2barvy, lože MV do 4 cm </t>
  </si>
  <si>
    <t>596211115U00</t>
  </si>
  <si>
    <t>Příplátek za pracnost spárořezu kamenná dlažba</t>
  </si>
  <si>
    <t>Vzorový spárořez je součástí výkresové dokumentace, nutná účast AD a TDI při pokládce a rozržení pokládky.</t>
  </si>
  <si>
    <t>599432111R00</t>
  </si>
  <si>
    <t xml:space="preserve">Výplň spár dlažby z lomového kamene kam.těženým </t>
  </si>
  <si>
    <t>CP 01</t>
  </si>
  <si>
    <t>Založení vegetační vrstvy, mocnost 300 mm vč.rovnoměrného promíchání komponentů a osiva</t>
  </si>
  <si>
    <t>Vegetační vrstva je tvořena dvěma komponenty - vegetační substrát a kamenivo - oba tyto komponenty musí být bezpodmínečně homogenizovány (rovnoměrně promíchány a nesmí tvořit oddělené frakce). Jedntolivé frakce a poměry jsou popsány ve výkresové části PD a technické zprávě.</t>
  </si>
  <si>
    <t>CP5-1</t>
  </si>
  <si>
    <t>D+M borová kůra, fce 8-20, 250 kg/m3 borová kůra</t>
  </si>
  <si>
    <t>Dodávka a rozprostřední borové kůry fce 8-20, 250 kg/m3</t>
  </si>
  <si>
    <t>P4 - BK 113,10 m2:113,10*0,05</t>
  </si>
  <si>
    <t>P5 - BK 113,10 m2:113,10*0,05</t>
  </si>
  <si>
    <t>P11 - BK 113,10 m2:113,10*0,05</t>
  </si>
  <si>
    <t>CP5-2</t>
  </si>
  <si>
    <t>D+M borová kůra, fce 20-60, 450kg/m3 borová kůra</t>
  </si>
  <si>
    <t>Dodávka a rozprostřední borové kůry fce 20-60, 450kg/m3</t>
  </si>
  <si>
    <t>P4 - BK 113,10 m2:113,10*0,10</t>
  </si>
  <si>
    <t>P5 - BK 113,10 m2:113,10*0,10</t>
  </si>
  <si>
    <t>P11 - BK 113,10 m2:113,10*0,10</t>
  </si>
  <si>
    <t>CP564-1</t>
  </si>
  <si>
    <t xml:space="preserve">MZK frakce 0-32 mm,tl. 15 cm (mlat) </t>
  </si>
  <si>
    <t xml:space="preserve">Dle výkresové části PD a TZ. Zhotovení a zkoušení směsi pro MZK se řídí ČSN 73 6126/1994 Nestmelené vrstvy. Mlatový povrch (MZK) je navržen jednak jako pojezdový ale i jako povrch pro pěší. Podklad pod vozovku musí být zhutněný, čistý, rovný a neporušený. Čistý podklad znamená bez bláta a pozůstatků předcházející stavební činnosti. </t>
  </si>
  <si>
    <t>10311104.A</t>
  </si>
  <si>
    <t>Rašelina substrátová třídy III  VL zpevněný pochozí trávník</t>
  </si>
  <si>
    <t>25% směsi:</t>
  </si>
  <si>
    <t>poměr 2-1-1:</t>
  </si>
  <si>
    <t>křemičitý písek-rašelina-písčitohlinitá zemina:</t>
  </si>
  <si>
    <t>Trasa 4B - ZPT 1,5 m dl. 24,78:24,78*1,5*0,3*0,0625</t>
  </si>
  <si>
    <t>Trasa 5 - ZPT 1,5 m dl. 125,6 :125,6*1,5*0,3*0,0625</t>
  </si>
  <si>
    <t>Trasa 5D - ZPT 1,5 m dl. 51,19:51,19*1,5*0,3*0,0625</t>
  </si>
  <si>
    <t>P4 - ZPT 37,75 m2:37,75*0,3*0,0625</t>
  </si>
  <si>
    <t>P5 - ZPT 37,75 m2:37,75*0,3*0,0625</t>
  </si>
  <si>
    <t>P7 - ZPT 63,08 m2:63,08*0,3*0,0625</t>
  </si>
  <si>
    <t>P9 - ZPT 125,07 m2:125,07*0,3*0,0625</t>
  </si>
  <si>
    <t>P11 - ZPT 37,75 m2:37,75*0,3*0,0625</t>
  </si>
  <si>
    <t>P12 - ZPT 598,27 m2:598,27*0,3*0,0625</t>
  </si>
  <si>
    <t>Infosystém - panel s lavicí - ZPT  2 ks:5,3*2*0,3*0,0625</t>
  </si>
  <si>
    <t>Nika lavice atyp - ZPT 3 ks:4,0*1,8*3*0,3*0,0625</t>
  </si>
  <si>
    <t>Nika lavice - dodavatel - ZPT 10 ks:4,0*0,6*10*0,3*0,0625</t>
  </si>
  <si>
    <t>103641</t>
  </si>
  <si>
    <t>Písčitohlinitá zemina zpevněný pochozí trávník</t>
  </si>
  <si>
    <t>245515482</t>
  </si>
  <si>
    <t>Písek křemičitý  zrnitost 1,0-2,0 mm zpevněný pochozí trávník</t>
  </si>
  <si>
    <t>kg</t>
  </si>
  <si>
    <t>1,8 t/m3  25% směsi:</t>
  </si>
  <si>
    <t>Trasa 4B - ZPT 1,5 m dl. 24,78:24,78*1,5*0,3*1800*0,125</t>
  </si>
  <si>
    <t>Trasa 5 - ZPT 1,5 m dl. 125,6 :125,6*1,5*0,3*1800*0,125</t>
  </si>
  <si>
    <t>Trasa 5D - ZPT 1,5 m dl. 51,19:51,19*1,5*0,3*1800*0,125</t>
  </si>
  <si>
    <t>P4 - ZPT 37,75 m2:37,75*0,3*1800*0,125</t>
  </si>
  <si>
    <t>P5 - ZPT 37,75 m2:37,75*0,3*1800*0,125</t>
  </si>
  <si>
    <t>P7 - ZPT 63,08 m2:63,08*0,3*1800*0,125</t>
  </si>
  <si>
    <t>P9 - ZPT 125,07 m2:125,07*0,3*1800*0,125</t>
  </si>
  <si>
    <t>P11 - ZPT 37,75 m2:37,75*0,3*1800*0,125</t>
  </si>
  <si>
    <t>P12 - ZPT 598,27 m2:598,27*0,3*1800*0,125</t>
  </si>
  <si>
    <t>Infosystém - panel s lavicí - ZPT  2 ks:5,3*2*0,3*1800*0,125</t>
  </si>
  <si>
    <t>Nika lavice atyp - ZPT 3 ks:4,0*1,8*3*0,3*1800*0,125</t>
  </si>
  <si>
    <t>Nika lavice - dodavatel - ZPT 10 ks:4,0*0,6*10*0,3*1800*0,125</t>
  </si>
  <si>
    <t>434_CP001</t>
  </si>
  <si>
    <t>Kamenné žulové schody</t>
  </si>
  <si>
    <t>Kamenné žulové schodnice, dle výkresové části PD a TZ.</t>
  </si>
  <si>
    <t>583418035</t>
  </si>
  <si>
    <t>Kamenivo drcené frakce  16/32 C zpevněný pochozí trávník</t>
  </si>
  <si>
    <t>T</t>
  </si>
  <si>
    <t xml:space="preserve"> 2,5 t/m3  75% směsi:</t>
  </si>
  <si>
    <t>Trasa 4B - ZPT 1,5 m dl. 24,78:24,78*1,5*0,3*2,5*0,75</t>
  </si>
  <si>
    <t>Trasa 5 - ZPT 1,5 m dl. 125,6 :125,6*1,5*0,3*2,5*0,75</t>
  </si>
  <si>
    <t>Trasa 5D - ZPT 1,5 m dl. 51,19:51,19*1,5*0,3*2,5*0,75</t>
  </si>
  <si>
    <t>P4 - ZPT 37,75 m2:37,75*0,3*2,5*0,75</t>
  </si>
  <si>
    <t>P5 - ZPT 37,75 m2:37,75*0,3*2,5*0,75</t>
  </si>
  <si>
    <t>P7 - ZPT 63,08 m2:63,08*0,3*2,5*0,75</t>
  </si>
  <si>
    <t>P9 - ZPT 125,07 m2:125,07*0,3*2,5*0,75</t>
  </si>
  <si>
    <t>P11 - ZPT 37,75 m2:37,75*0,3*2,5*0,75</t>
  </si>
  <si>
    <t>P12 - ZPT 598,27 m2:598,27*0,3*2,5*0,75</t>
  </si>
  <si>
    <t>Infosystém - panel s lavicí - ZPT  2 ks:5,3*2*0,3*2,5*0,75</t>
  </si>
  <si>
    <t>Nika lavice atyp - ZPT 3 ks:4,0*1,8*3*0,3*2,5*0,75</t>
  </si>
  <si>
    <t>Nika lavice - dodavatel - ZPT 10 ks:4,0*0,6*10*0,3*2,5*0,75</t>
  </si>
  <si>
    <t>5838007125</t>
  </si>
  <si>
    <t>Mozaika čedič dlažební 6/18 cm 1t = 4 m2</t>
  </si>
  <si>
    <t>štípaná 4-5m2/t</t>
  </si>
  <si>
    <t>P3 - DL specifická 78,52 m2:78,52*0,5</t>
  </si>
  <si>
    <t>39,26/4</t>
  </si>
  <si>
    <t>58380079</t>
  </si>
  <si>
    <t>Mozaika žulová dlažební divoká 6/18 cm 1t = 4 m2</t>
  </si>
  <si>
    <t>747,1100/4</t>
  </si>
  <si>
    <t>592CP001</t>
  </si>
  <si>
    <t>Dlažba betonová hladká 400x400x100 mm černý odstín</t>
  </si>
  <si>
    <t>(14,4/(0,4*0,4))*0,5</t>
  </si>
  <si>
    <t>592CP002</t>
  </si>
  <si>
    <t>Dlažba betonová bublinková 400x400x100 mm černý odstín</t>
  </si>
  <si>
    <t>CP00572</t>
  </si>
  <si>
    <t>Dodávka osiva-směs dle technické zprávy a konzulat v rámci autorského dozoru</t>
  </si>
  <si>
    <t xml:space="preserve">Směs 1: </t>
  </si>
  <si>
    <t>Achillea millefolium 2%</t>
  </si>
  <si>
    <t>Poa pratensis 15%</t>
  </si>
  <si>
    <t>Festuca rubra rubra 15%</t>
  </si>
  <si>
    <t>Festuca rubra trichophylla 10%</t>
  </si>
  <si>
    <t>Lolium perenne 45%</t>
  </si>
  <si>
    <t>Festuca ovina 7%</t>
  </si>
  <si>
    <t xml:space="preserve">Směs 2: </t>
  </si>
  <si>
    <t>Poa pratensis 35%</t>
  </si>
  <si>
    <t>Festuca rubra rubra 10%</t>
  </si>
  <si>
    <t>Festuca rubra trichophylla 13%</t>
  </si>
  <si>
    <t>Lolium perenne 40%</t>
  </si>
  <si>
    <t xml:space="preserve">Směs 3: </t>
  </si>
  <si>
    <t xml:space="preserve">Poa pratensis </t>
  </si>
  <si>
    <t>Lolium perenne 30%</t>
  </si>
  <si>
    <t>Festuca ovina 10%</t>
  </si>
  <si>
    <t>Deschampsia caespitosa 10%</t>
  </si>
  <si>
    <t xml:space="preserve">Směs 4: </t>
  </si>
  <si>
    <t>Poa pratensis 25%</t>
  </si>
  <si>
    <t>Festuca rubra rubra 20%</t>
  </si>
  <si>
    <t>Festuca rubra trichophylla 5%</t>
  </si>
  <si>
    <t>Festuca ovina15%</t>
  </si>
  <si>
    <t>Deschampsia caespitosa 5%</t>
  </si>
  <si>
    <t>Složení směsi je uvedeno v TZ:</t>
  </si>
  <si>
    <t>25 g/m2:</t>
  </si>
  <si>
    <t>(1258,2250*25)/1000</t>
  </si>
  <si>
    <t>91</t>
  </si>
  <si>
    <t>Doplňující práce na komunikaci</t>
  </si>
  <si>
    <t>184202111R01</t>
  </si>
  <si>
    <t>Ukotvení dřeviny kůly  do 30 cm, á 1,5 m dřevěná obruba</t>
  </si>
  <si>
    <t>Ukotvení dřevěného chodníku (prkna/fošny) kůlem do terénu, podrobněji řešeno ve výkresové dokumentaci</t>
  </si>
  <si>
    <t>7273,18/1,5</t>
  </si>
  <si>
    <t>762083122U00</t>
  </si>
  <si>
    <t xml:space="preserve">Impregnace dřevo hmyz+houba+plís </t>
  </si>
  <si>
    <t>Impregnace dřevo hmyz+houba+plís</t>
  </si>
  <si>
    <t>762CP001</t>
  </si>
  <si>
    <t xml:space="preserve">Spojovací prostředky dřevěná obruba </t>
  </si>
  <si>
    <t>Spojovací prostředky pro dřevěný obrubník-hřebíky, vruty.</t>
  </si>
  <si>
    <t>914001111R00</t>
  </si>
  <si>
    <t xml:space="preserve">Osaz sloupků, montáž svislých dopr.značek </t>
  </si>
  <si>
    <t>Včetně:</t>
  </si>
  <si>
    <t>- osazení sloupků, sloupů nebo ocelových nosných konstrukcí a upevňovadel včetně   montáže,</t>
  </si>
  <si>
    <t>- výkopu jam pro sloupky s odhozem výkopku na vzdálenost do 3 m,</t>
  </si>
  <si>
    <t>- zabetonování sloupků nebo vysekání otvorů ve zdivu pro konzoly a na zaplnění a zatření   otvorů cementovou maltou.</t>
  </si>
  <si>
    <t>916231112U00</t>
  </si>
  <si>
    <t>Osaz chod. žul. krajník -opěra bet včetně žulového krajníku</t>
  </si>
  <si>
    <t>Osazení žulového krajníku (obruby) do betonového lože, beton C12/15. dle výkresové dokumenatce a technické zprávy.</t>
  </si>
  <si>
    <t>Trasa 5A - DL 1,5 m dl. 78,48:78,48*2</t>
  </si>
  <si>
    <t>Trasa 5B - DL 1,5 m dl. 65,65:65,65*2</t>
  </si>
  <si>
    <t>Trasa 5C - DL 1,5 m dl. 52,63:52,63*2</t>
  </si>
  <si>
    <t>P1 - DL 63,62 m2:28,79</t>
  </si>
  <si>
    <t>P2 - DL 63,62 m2:28,79</t>
  </si>
  <si>
    <t>P3 - DL specifická 78,52 m2:31,42</t>
  </si>
  <si>
    <t>P6 - DL 61,95 m2:29,41</t>
  </si>
  <si>
    <t>P8 - DL 144,10 m2:54,5</t>
  </si>
  <si>
    <t>Nika lavice - dodavatel - DL 10 ks:4,0*2*10</t>
  </si>
  <si>
    <t>Nika - set  - DL 2 ks:4,0*2*2+3,02*2*2</t>
  </si>
  <si>
    <t>91CP002</t>
  </si>
  <si>
    <t xml:space="preserve">D+M úprava betonových šachet </t>
  </si>
  <si>
    <t>odbourání části vystupující nad povrch UT a zasypání vykovanou zeminou, zhutnění:</t>
  </si>
  <si>
    <t>celkem 10 ks šachet:</t>
  </si>
  <si>
    <t>vč. dovozu zeminy, likvidace a odvozu suti:1,2*1,2*2,0*10*1,10</t>
  </si>
  <si>
    <t>CP184</t>
  </si>
  <si>
    <t>Montáž dřevěného obrubníku dřevěná obruba</t>
  </si>
  <si>
    <t>Montáž dřevěné obruby dle výkresové dokumenatce.</t>
  </si>
  <si>
    <t>Trasa 1 - MZK 3,0 m dl. 779,44:779,44*2</t>
  </si>
  <si>
    <t>Trasa 1A - MZK 1,5 m dl. 18,36:18,36*2</t>
  </si>
  <si>
    <t>Trasa 1B - MZK 1,5 m dl. 75,01:75,01*2</t>
  </si>
  <si>
    <t>Trasa 1C - MZK 3,0 m dl. 93,10 :93,10*2</t>
  </si>
  <si>
    <t>Trasa 1D - MZK 3,0 m dl. 32,52:32,52*2</t>
  </si>
  <si>
    <t>Trasa 2 - MZK 3,0 m dl. 782,96:782,96*2</t>
  </si>
  <si>
    <t>Trasa 2A - MZK 1,5 m dl. 56,45:56,45*2</t>
  </si>
  <si>
    <t>Trasa 2B - MZK 3,0 m dl. 140,31:140,31*2</t>
  </si>
  <si>
    <t>Trasa 2C - MZK 3,0 m dl. 76,06:76,06*2</t>
  </si>
  <si>
    <t>Trasa 2D - MZK 1,5 m dl. 38,22:38,22*2</t>
  </si>
  <si>
    <t>Trasa 3 - MZK 3,0 m dl. 39,73:39,73*2</t>
  </si>
  <si>
    <t>Trasa 4 - MZK 3,0 m dl. 296,79:296,79*2</t>
  </si>
  <si>
    <t>Trasa 4A - MZK 3,0 m dl. 76,71:76,71*2</t>
  </si>
  <si>
    <t>Trasa 4B - ZPT 1,5 m dl. 24,78:24,78*2</t>
  </si>
  <si>
    <t>Trasa 5 - ZPT 1,5 m dl. 125,6 :125,6*2</t>
  </si>
  <si>
    <t>Trasa 5 - MZK 6,0 m dl. 104,60:104,6*2+7,99*2+24,5*2</t>
  </si>
  <si>
    <t>Trasa 5 - MZK 3,0 m dl. 353,94:353,94*2</t>
  </si>
  <si>
    <t>Trasa 5D - MZK 3,0 m dl. 85,19:85,19*2</t>
  </si>
  <si>
    <t>Trasa 5D - ZPT 1,5 m dl. 51,19:51,19*2</t>
  </si>
  <si>
    <t>Trasa 6 - MZK 3,0 m dl. 119,55:119,55*2</t>
  </si>
  <si>
    <t>P4 - BK 113,10 m2:37,7</t>
  </si>
  <si>
    <t>P4 - ZPT 37,75 m2:14,50</t>
  </si>
  <si>
    <t>P5 - BK 113,10 m2:37,7</t>
  </si>
  <si>
    <t>P5 - ZPT 37,75 m2:14,5</t>
  </si>
  <si>
    <t>P7 - ZPT 63,08 m2:11,37*2</t>
  </si>
  <si>
    <t>P9 - ZPT 125,07 m2:18,8+16,85</t>
  </si>
  <si>
    <t>P10 - MZK 24,25 m2:7,7*8,2</t>
  </si>
  <si>
    <t>P11 - BK 113,10 m2:37,7</t>
  </si>
  <si>
    <t>P11 - ZPT 37,75 m2:14,5</t>
  </si>
  <si>
    <t>P12 - ZPT 598,27 m2:97,99</t>
  </si>
  <si>
    <t>Infosystém - panel s lavicí - ZPT  2 ks:8,1*2</t>
  </si>
  <si>
    <t>Nika lavice atyp - ZPT 3 ks:(4,02+2*1,8)*3</t>
  </si>
  <si>
    <t>Nika lavice - dodavatel - ZPT 10 ks:(4,0*1+2*0,6)*10</t>
  </si>
  <si>
    <t>05217230</t>
  </si>
  <si>
    <t>Tyč jehličnatá jakost 4 tř.3 30-45 cm odkorněná</t>
  </si>
  <si>
    <t>40445020.A</t>
  </si>
  <si>
    <t>Značka doprav zákazová B1-B34 500 fól 1, EG 7letá</t>
  </si>
  <si>
    <t>40445141.A</t>
  </si>
  <si>
    <t>Značka dopr dodat 500/500 fól 1, EG 7letá</t>
  </si>
  <si>
    <t>40445961</t>
  </si>
  <si>
    <t>Sloupek Al 60/5 hladký drážkový</t>
  </si>
  <si>
    <t>40445962.A</t>
  </si>
  <si>
    <t>Dopravní příslušenství, patka AL 4 ks kot šroubů</t>
  </si>
  <si>
    <t>60512570</t>
  </si>
  <si>
    <t>Prkno SM/JD omít.II.jak.tl.3,2 dl.400-600 š.25-30</t>
  </si>
  <si>
    <t>7273,18*0,3*0,032*1,05</t>
  </si>
  <si>
    <t>96</t>
  </si>
  <si>
    <t>Bourání konstrukcí</t>
  </si>
  <si>
    <t>961055111R00</t>
  </si>
  <si>
    <t xml:space="preserve">Bourání základů železobetonových </t>
  </si>
  <si>
    <t>390*0,2</t>
  </si>
  <si>
    <t>99</t>
  </si>
  <si>
    <t>Staveništní přesun hmot</t>
  </si>
  <si>
    <t>91CP001</t>
  </si>
  <si>
    <t>D+M odnímatelný betonový obrubník/patník přírodní tryskaný povrch</t>
  </si>
  <si>
    <t>998222011R00</t>
  </si>
  <si>
    <t xml:space="preserve">Přesun hmot, pozemní komunikace, kryt z kameniva </t>
  </si>
  <si>
    <t>998224111R00</t>
  </si>
  <si>
    <t xml:space="preserve">Přesun hmot, pozemní komunikace, kryt betonový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</si>
  <si>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</si>
  <si>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</si>
  <si>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</si>
  <si>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</si>
  <si>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</si>
  <si>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>Příplatek k odvozu za každý další 1 km do 10 km</t>
  </si>
  <si>
    <t>979087112R00</t>
  </si>
  <si>
    <t xml:space="preserve">Nakládání suti na dopravní prostředky </t>
  </si>
  <si>
    <t>979990001R00</t>
  </si>
  <si>
    <t xml:space="preserve">Poplatek za skládku stavební suti </t>
  </si>
  <si>
    <t xml:space="preserve">Nedílnou součástí PD je výkresová část s technickou zprávou. 
Cena je stanovena dle RTS. Zpracovaný soupis stavebních prací, dodávek a služeb je sestaven s povinnostmi zadavatele definovanými vyhláškou Ministerstava pro místní rozvoj č. 230/2012 Sb.
Použitá cenová soustava:
Soupisy stavebních prací, dodávek a služeb jsou zpracovány kombinací cenové soustavy zpraco-vané společností RTS, a.s., pro rok 2013 a individuálního popisu. 
Veškeré položky obsažené v soupise u nichž je definován i příslušný sborník jsou převzaty z cenové soustavy RTS, a.s., ostatní položky jsou definovány individuálním popisem.
Technické a kvalitativní podmínky:
Obsah jednotlivých položek, způsob měření a ostatní další podmínky definující obsah a použití jednotlivých položek jsou obsaženy v úvodních ustanoveních příslušných sborníků (viz zařazení u položky), které jsou volně dostupné na elektronické adrese www.cenovasoustava.cz 
Je-li popsaná individuální položka stavebních prací v textu označena popisem D+M, rozu-mí se tím vždy dodávka a montáž materiálů, prvků či zařízení definovaných popisem požložky.
Je počítáno s odvozem zeminy do vzdálenosti 10 km.
VRN (vedlejší rozpočtové náklady) a jejich obsah:
Zařízení staveniště:
- náklady na pronájem mobilního WC.
- náklady spojené s případným vypracováním projektové dokumenatce zařízení staveniště, zřízením přípojek energií k objetům zařízení staveniště, vybudování případných měřících odběrných míst a zřízení, vlastní vybudování objektů zařízení staveniště., náklady na potřebný úklid po odstranění staveb zařízení staveniště, oplocení staveniště.
- náklady na zabezpečení dočasného dopravního značení v průběhu realizace stavby, jejich rozmístění, přemistňování dle průběhu stavby.
Na základě dostupných podkladů a zaměření povrchových znaků, jsou ve výkresové části zakresleny veškeré podzemní a nadzemní rozvody inženýrských sítí.
Před zahájením výkopových prací musí zástupce investora nechat vytýčit, popř. ověřovacími sondami upřesnit polohu těchto podzemních rozvodů, aby nedošlo během provádění výkopových prací k jejich poškození. O vytýčení se musí provést zápis do stavebního deníku.
Veškeré výkopové práce v blízkosti stávajících rozvodů inženýrských sítí se musí provádět ručně. Po odkrytí podzemních rozvodů inženýrských sítí je nutné uvědomit správce  těchto sítí a zajistit jejich ochranu.
Monitorovací vrty, ve správě  Ostravských vodáren a kanalizací a.s.,  nacházející se v dané lokalitě budou zachovány! 
V rámci stavební činnosti budou respektovány podmínky vyjádření č. 3.3/8025/10173/12 Va. Ostravských vodáren a kanalizací a.s. a koordinovaného závazného stanoviska č. SMO/106664/ÚHA/KOZ Magistrátu města Ostrava.
</t>
  </si>
  <si>
    <t>Podklad ze štěrkodrti po zhutnění tloušťky 20 cm kamenná dlažba</t>
  </si>
  <si>
    <t xml:space="preserve">Podklad ze štěrkodrti po zhutnění tloušťky 20 cm , </t>
  </si>
  <si>
    <t>Kryt z betonu komunikací pro pěší tloušťky 4 cm, cementové lože tl. 4 cm</t>
  </si>
  <si>
    <t>707,85/4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</si>
</sst>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6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sz val="8"/>
      <color indexed="5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0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" fillId="0" borderId="0" xfId="1"/>
    <xf numFmtId="0" fontId="3" fillId="0" borderId="0" xfId="1" applyFont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" fillId="0" borderId="0" xfId="1" applyNumberFormat="1"/>
    <xf numFmtId="0" fontId="15" fillId="0" borderId="0" xfId="1" applyFont="1"/>
    <xf numFmtId="0" fontId="16" fillId="0" borderId="59" xfId="1" applyFont="1" applyBorder="1" applyAlignment="1">
      <alignment horizontal="center" vertical="top"/>
    </xf>
    <xf numFmtId="49" fontId="16" fillId="0" borderId="59" xfId="1" applyNumberFormat="1" applyFont="1" applyBorder="1" applyAlignment="1">
      <alignment horizontal="left" vertical="top"/>
    </xf>
    <xf numFmtId="0" fontId="16" fillId="0" borderId="59" xfId="1" applyFont="1" applyBorder="1" applyAlignment="1">
      <alignment vertical="top" wrapText="1"/>
    </xf>
    <xf numFmtId="49" fontId="16" fillId="0" borderId="59" xfId="1" applyNumberFormat="1" applyFont="1" applyBorder="1" applyAlignment="1">
      <alignment horizontal="center" shrinkToFit="1"/>
    </xf>
    <xf numFmtId="4" fontId="16" fillId="0" borderId="59" xfId="1" applyNumberFormat="1" applyFont="1" applyBorder="1" applyAlignment="1">
      <alignment horizontal="right"/>
    </xf>
    <xf numFmtId="4" fontId="16" fillId="0" borderId="59" xfId="1" applyNumberFormat="1" applyFont="1" applyBorder="1"/>
    <xf numFmtId="0" fontId="5" fillId="0" borderId="56" xfId="1" applyFont="1" applyBorder="1" applyAlignment="1">
      <alignment horizontal="center"/>
    </xf>
    <xf numFmtId="49" fontId="5" fillId="0" borderId="56" xfId="1" applyNumberFormat="1" applyFont="1" applyBorder="1" applyAlignment="1">
      <alignment horizontal="left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23" fillId="0" borderId="0" xfId="1" applyFont="1" applyAlignment="1"/>
    <xf numFmtId="0" fontId="1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17" fillId="3" borderId="62" xfId="1" applyNumberFormat="1" applyFont="1" applyFill="1" applyBorder="1" applyAlignment="1">
      <alignment horizontal="right" wrapText="1"/>
    </xf>
    <xf numFmtId="4" fontId="25" fillId="3" borderId="62" xfId="1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17" fillId="3" borderId="34" xfId="1" applyNumberFormat="1" applyFont="1" applyFill="1" applyBorder="1" applyAlignment="1">
      <alignment horizontal="left" wrapText="1" indent="1"/>
    </xf>
    <xf numFmtId="0" fontId="18" fillId="0" borderId="0" xfId="0" applyNumberFormat="1" applyFont="1"/>
    <xf numFmtId="0" fontId="18" fillId="0" borderId="13" xfId="0" applyNumberFormat="1" applyFont="1" applyBorder="1"/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49" fontId="17" fillId="3" borderId="60" xfId="1" applyNumberFormat="1" applyFont="1" applyFill="1" applyBorder="1" applyAlignment="1">
      <alignment horizontal="left" wrapText="1"/>
    </xf>
    <xf numFmtId="49" fontId="25" fillId="3" borderId="60" xfId="1" applyNumberFormat="1" applyFont="1" applyFill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 t="str">
        <f>Rekapitulace!H1</f>
        <v>SO 01</v>
      </c>
      <c r="D2" s="5" t="str">
        <f>Rekapitulace!G2</f>
        <v>Revize- Parkové cesty</v>
      </c>
      <c r="E2" s="6"/>
      <c r="F2" s="7" t="s">
        <v>1</v>
      </c>
      <c r="G2" s="8"/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>
      <c r="A5" s="17" t="s">
        <v>82</v>
      </c>
      <c r="B5" s="18"/>
      <c r="C5" s="19" t="s">
        <v>83</v>
      </c>
      <c r="D5" s="20"/>
      <c r="E5" s="18"/>
      <c r="F5" s="13" t="s">
        <v>6</v>
      </c>
      <c r="G5" s="14"/>
    </row>
    <row r="6" spans="1:57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57">
      <c r="A8" s="29" t="s">
        <v>11</v>
      </c>
      <c r="B8" s="13"/>
      <c r="C8" s="207"/>
      <c r="D8" s="207"/>
      <c r="E8" s="208"/>
      <c r="F8" s="30" t="s">
        <v>12</v>
      </c>
      <c r="G8" s="31"/>
      <c r="H8" s="32"/>
      <c r="I8" s="33"/>
    </row>
    <row r="9" spans="1:57">
      <c r="A9" s="29" t="s">
        <v>13</v>
      </c>
      <c r="B9" s="13"/>
      <c r="C9" s="207">
        <f>Projektant</f>
        <v>0</v>
      </c>
      <c r="D9" s="207"/>
      <c r="E9" s="208"/>
      <c r="F9" s="13"/>
      <c r="G9" s="34"/>
      <c r="H9" s="35"/>
    </row>
    <row r="10" spans="1:57">
      <c r="A10" s="29" t="s">
        <v>14</v>
      </c>
      <c r="B10" s="13"/>
      <c r="C10" s="207"/>
      <c r="D10" s="207"/>
      <c r="E10" s="207"/>
      <c r="F10" s="36"/>
      <c r="G10" s="37"/>
      <c r="H10" s="38"/>
    </row>
    <row r="11" spans="1:57" ht="13.5" customHeight="1">
      <c r="A11" s="29" t="s">
        <v>15</v>
      </c>
      <c r="B11" s="13"/>
      <c r="C11" s="207"/>
      <c r="D11" s="207"/>
      <c r="E11" s="207"/>
      <c r="F11" s="39" t="s">
        <v>16</v>
      </c>
      <c r="G11" s="40" t="s">
        <v>81</v>
      </c>
      <c r="H11" s="35"/>
      <c r="BA11" s="41"/>
      <c r="BB11" s="41"/>
      <c r="BC11" s="41"/>
      <c r="BD11" s="41"/>
      <c r="BE11" s="41"/>
    </row>
    <row r="12" spans="1:57" ht="12.75" customHeight="1">
      <c r="A12" s="42" t="s">
        <v>17</v>
      </c>
      <c r="B12" s="10"/>
      <c r="C12" s="209"/>
      <c r="D12" s="209"/>
      <c r="E12" s="209"/>
      <c r="F12" s="43" t="s">
        <v>18</v>
      </c>
      <c r="G12" s="44"/>
      <c r="H12" s="35"/>
    </row>
    <row r="13" spans="1:57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5.95" customHeight="1">
      <c r="A15" s="54"/>
      <c r="B15" s="55" t="s">
        <v>22</v>
      </c>
      <c r="C15" s="56">
        <f>HSV</f>
        <v>0</v>
      </c>
      <c r="D15" s="57"/>
      <c r="E15" s="58"/>
      <c r="F15" s="59"/>
      <c r="G15" s="56"/>
    </row>
    <row r="16" spans="1:57" ht="15.95" customHeight="1">
      <c r="A16" s="54" t="s">
        <v>23</v>
      </c>
      <c r="B16" s="55" t="s">
        <v>24</v>
      </c>
      <c r="C16" s="56">
        <f>PSV</f>
        <v>0</v>
      </c>
      <c r="D16" s="9"/>
      <c r="E16" s="60"/>
      <c r="F16" s="61"/>
      <c r="G16" s="56"/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/>
      <c r="E17" s="60"/>
      <c r="F17" s="61"/>
      <c r="G17" s="56"/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95" customHeight="1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>
      <c r="A20" s="64"/>
      <c r="B20" s="55"/>
      <c r="C20" s="56"/>
      <c r="D20" s="9"/>
      <c r="E20" s="60"/>
      <c r="F20" s="61"/>
      <c r="G20" s="56"/>
    </row>
    <row r="21" spans="1:7" ht="15.9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0" t="s">
        <v>33</v>
      </c>
      <c r="B23" s="211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>
      <c r="A27" s="65"/>
      <c r="B27" s="81"/>
      <c r="C27" s="76"/>
      <c r="D27" s="66"/>
      <c r="E27" s="77"/>
      <c r="F27" s="78"/>
      <c r="G27" s="79"/>
    </row>
    <row r="28" spans="1:7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>
      <c r="A30" s="85" t="s">
        <v>42</v>
      </c>
      <c r="B30" s="86"/>
      <c r="C30" s="87">
        <v>21</v>
      </c>
      <c r="D30" s="86" t="s">
        <v>43</v>
      </c>
      <c r="E30" s="88"/>
      <c r="F30" s="212">
        <f>C23-F32</f>
        <v>0</v>
      </c>
      <c r="G30" s="213"/>
    </row>
    <row r="31" spans="1:7">
      <c r="A31" s="85" t="s">
        <v>44</v>
      </c>
      <c r="B31" s="86"/>
      <c r="C31" s="87">
        <f>SazbaDPH1</f>
        <v>21</v>
      </c>
      <c r="D31" s="86" t="s">
        <v>45</v>
      </c>
      <c r="E31" s="88"/>
      <c r="F31" s="212">
        <f>ROUND(PRODUCT(F30,C31/100),0)</f>
        <v>0</v>
      </c>
      <c r="G31" s="213"/>
    </row>
    <row r="32" spans="1:7">
      <c r="A32" s="85" t="s">
        <v>42</v>
      </c>
      <c r="B32" s="86"/>
      <c r="C32" s="87">
        <v>0</v>
      </c>
      <c r="D32" s="86" t="s">
        <v>45</v>
      </c>
      <c r="E32" s="88"/>
      <c r="F32" s="212">
        <v>0</v>
      </c>
      <c r="G32" s="213"/>
    </row>
    <row r="33" spans="1:8">
      <c r="A33" s="85" t="s">
        <v>44</v>
      </c>
      <c r="B33" s="89"/>
      <c r="C33" s="90">
        <f>SazbaDPH2</f>
        <v>0</v>
      </c>
      <c r="D33" s="86" t="s">
        <v>45</v>
      </c>
      <c r="E33" s="61"/>
      <c r="F33" s="212">
        <f>ROUND(PRODUCT(F32,C33/100),0)</f>
        <v>0</v>
      </c>
      <c r="G33" s="213"/>
    </row>
    <row r="34" spans="1:8" s="94" customFormat="1" ht="19.5" customHeight="1" thickBot="1">
      <c r="A34" s="91" t="s">
        <v>46</v>
      </c>
      <c r="B34" s="92"/>
      <c r="C34" s="92"/>
      <c r="D34" s="92"/>
      <c r="E34" s="93"/>
      <c r="F34" s="214">
        <f>ROUND(SUM(F30:F33),0)</f>
        <v>0</v>
      </c>
      <c r="G34" s="215"/>
    </row>
    <row r="36" spans="1:8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6" t="s">
        <v>643</v>
      </c>
      <c r="C37" s="206"/>
      <c r="D37" s="206"/>
      <c r="E37" s="206"/>
      <c r="F37" s="206"/>
      <c r="G37" s="206"/>
      <c r="H37" t="s">
        <v>5</v>
      </c>
    </row>
    <row r="38" spans="1:8" ht="12.75" customHeight="1">
      <c r="A38" s="96"/>
      <c r="B38" s="206"/>
      <c r="C38" s="206"/>
      <c r="D38" s="206"/>
      <c r="E38" s="206"/>
      <c r="F38" s="206"/>
      <c r="G38" s="206"/>
      <c r="H38" t="s">
        <v>5</v>
      </c>
    </row>
    <row r="39" spans="1:8">
      <c r="A39" s="96"/>
      <c r="B39" s="206"/>
      <c r="C39" s="206"/>
      <c r="D39" s="206"/>
      <c r="E39" s="206"/>
      <c r="F39" s="206"/>
      <c r="G39" s="206"/>
      <c r="H39" t="s">
        <v>5</v>
      </c>
    </row>
    <row r="40" spans="1:8">
      <c r="A40" s="96"/>
      <c r="B40" s="206"/>
      <c r="C40" s="206"/>
      <c r="D40" s="206"/>
      <c r="E40" s="206"/>
      <c r="F40" s="206"/>
      <c r="G40" s="206"/>
      <c r="H40" t="s">
        <v>5</v>
      </c>
    </row>
    <row r="41" spans="1:8">
      <c r="A41" s="96"/>
      <c r="B41" s="206"/>
      <c r="C41" s="206"/>
      <c r="D41" s="206"/>
      <c r="E41" s="206"/>
      <c r="F41" s="206"/>
      <c r="G41" s="206"/>
      <c r="H41" t="s">
        <v>5</v>
      </c>
    </row>
    <row r="42" spans="1:8">
      <c r="A42" s="96"/>
      <c r="B42" s="206"/>
      <c r="C42" s="206"/>
      <c r="D42" s="206"/>
      <c r="E42" s="206"/>
      <c r="F42" s="206"/>
      <c r="G42" s="206"/>
      <c r="H42" t="s">
        <v>5</v>
      </c>
    </row>
    <row r="43" spans="1:8">
      <c r="A43" s="96"/>
      <c r="B43" s="206"/>
      <c r="C43" s="206"/>
      <c r="D43" s="206"/>
      <c r="E43" s="206"/>
      <c r="F43" s="206"/>
      <c r="G43" s="206"/>
      <c r="H43" t="s">
        <v>5</v>
      </c>
    </row>
    <row r="44" spans="1:8">
      <c r="A44" s="96"/>
      <c r="B44" s="206"/>
      <c r="C44" s="206"/>
      <c r="D44" s="206"/>
      <c r="E44" s="206"/>
      <c r="F44" s="206"/>
      <c r="G44" s="206"/>
      <c r="H44" t="s">
        <v>5</v>
      </c>
    </row>
    <row r="45" spans="1:8" ht="0.75" customHeight="1">
      <c r="A45" s="96"/>
      <c r="B45" s="206"/>
      <c r="C45" s="206"/>
      <c r="D45" s="206"/>
      <c r="E45" s="206"/>
      <c r="F45" s="206"/>
      <c r="G45" s="206"/>
      <c r="H45" t="s">
        <v>5</v>
      </c>
    </row>
    <row r="46" spans="1:8">
      <c r="B46" s="216"/>
      <c r="C46" s="216"/>
      <c r="D46" s="216"/>
      <c r="E46" s="216"/>
      <c r="F46" s="216"/>
      <c r="G46" s="216"/>
    </row>
    <row r="47" spans="1:8">
      <c r="B47" s="216"/>
      <c r="C47" s="216"/>
      <c r="D47" s="216"/>
      <c r="E47" s="216"/>
      <c r="F47" s="216"/>
      <c r="G47" s="216"/>
    </row>
    <row r="48" spans="1:8">
      <c r="B48" s="216"/>
      <c r="C48" s="216"/>
      <c r="D48" s="216"/>
      <c r="E48" s="216"/>
      <c r="F48" s="216"/>
      <c r="G48" s="216"/>
    </row>
    <row r="49" spans="2:7">
      <c r="B49" s="216"/>
      <c r="C49" s="216"/>
      <c r="D49" s="216"/>
      <c r="E49" s="216"/>
      <c r="F49" s="216"/>
      <c r="G49" s="216"/>
    </row>
    <row r="50" spans="2:7">
      <c r="B50" s="216"/>
      <c r="C50" s="216"/>
      <c r="D50" s="216"/>
      <c r="E50" s="216"/>
      <c r="F50" s="216"/>
      <c r="G50" s="216"/>
    </row>
    <row r="51" spans="2:7">
      <c r="B51" s="216"/>
      <c r="C51" s="216"/>
      <c r="D51" s="216"/>
      <c r="E51" s="216"/>
      <c r="F51" s="216"/>
      <c r="G51" s="216"/>
    </row>
    <row r="52" spans="2:7">
      <c r="B52" s="216"/>
      <c r="C52" s="216"/>
      <c r="D52" s="216"/>
      <c r="E52" s="216"/>
      <c r="F52" s="216"/>
      <c r="G52" s="216"/>
    </row>
    <row r="53" spans="2:7">
      <c r="B53" s="216"/>
      <c r="C53" s="216"/>
      <c r="D53" s="216"/>
      <c r="E53" s="216"/>
      <c r="F53" s="216"/>
      <c r="G53" s="216"/>
    </row>
    <row r="54" spans="2:7">
      <c r="B54" s="216"/>
      <c r="C54" s="216"/>
      <c r="D54" s="216"/>
      <c r="E54" s="216"/>
      <c r="F54" s="216"/>
      <c r="G54" s="216"/>
    </row>
    <row r="55" spans="2:7">
      <c r="B55" s="216"/>
      <c r="C55" s="216"/>
      <c r="D55" s="216"/>
      <c r="E55" s="216"/>
      <c r="F55" s="216"/>
      <c r="G55" s="21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2"/>
  <sheetViews>
    <sheetView workbookViewId="0">
      <selection activeCell="A20" sqref="A20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217" t="s">
        <v>48</v>
      </c>
      <c r="B1" s="218"/>
      <c r="C1" s="97" t="str">
        <f>CONCATENATE(cislostavby," ",nazevstavby)</f>
        <v>01 Rozšíření výuk. areálu Bělský les</v>
      </c>
      <c r="D1" s="98"/>
      <c r="E1" s="99"/>
      <c r="F1" s="98"/>
      <c r="G1" s="100" t="s">
        <v>49</v>
      </c>
      <c r="H1" s="101" t="s">
        <v>82</v>
      </c>
      <c r="I1" s="102"/>
    </row>
    <row r="2" spans="1:9" ht="13.5" thickBot="1">
      <c r="A2" s="219" t="s">
        <v>50</v>
      </c>
      <c r="B2" s="220"/>
      <c r="C2" s="103" t="str">
        <f>CONCATENATE(cisloobjektu," ",nazevobjektu)</f>
        <v>SO 01 Parkové cesty</v>
      </c>
      <c r="D2" s="104"/>
      <c r="E2" s="105"/>
      <c r="F2" s="104"/>
      <c r="G2" s="221" t="s">
        <v>84</v>
      </c>
      <c r="H2" s="222"/>
      <c r="I2" s="223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>
      <c r="A7" s="200" t="str">
        <f>Položky!B7</f>
        <v>1</v>
      </c>
      <c r="B7" s="115" t="str">
        <f>Položky!C7</f>
        <v>Zemní práce</v>
      </c>
      <c r="C7" s="66"/>
      <c r="D7" s="116"/>
      <c r="E7" s="201">
        <f>Položky!BA376</f>
        <v>0</v>
      </c>
      <c r="F7" s="202">
        <f>Položky!BB376</f>
        <v>0</v>
      </c>
      <c r="G7" s="202">
        <f>Položky!BC376</f>
        <v>0</v>
      </c>
      <c r="H7" s="202">
        <f>Položky!BD376</f>
        <v>0</v>
      </c>
      <c r="I7" s="203">
        <f>Položky!BE376</f>
        <v>0</v>
      </c>
    </row>
    <row r="8" spans="1:9" s="35" customFormat="1">
      <c r="A8" s="200" t="str">
        <f>Položky!B377</f>
        <v>11</v>
      </c>
      <c r="B8" s="115" t="str">
        <f>Položky!C377</f>
        <v>Přípravné a přidružené práce</v>
      </c>
      <c r="C8" s="66"/>
      <c r="D8" s="116"/>
      <c r="E8" s="201">
        <f>Položky!BA380</f>
        <v>0</v>
      </c>
      <c r="F8" s="202">
        <f>Položky!BB380</f>
        <v>0</v>
      </c>
      <c r="G8" s="202">
        <f>Položky!BC380</f>
        <v>0</v>
      </c>
      <c r="H8" s="202">
        <f>Položky!BD380</f>
        <v>0</v>
      </c>
      <c r="I8" s="203">
        <f>Položky!BE380</f>
        <v>0</v>
      </c>
    </row>
    <row r="9" spans="1:9" s="35" customFormat="1">
      <c r="A9" s="200" t="str">
        <f>Položky!B381</f>
        <v>2</v>
      </c>
      <c r="B9" s="115" t="str">
        <f>Položky!C381</f>
        <v>Základy a zvláštní zakládání</v>
      </c>
      <c r="C9" s="66"/>
      <c r="D9" s="116"/>
      <c r="E9" s="201">
        <f>Položky!BA479</f>
        <v>0</v>
      </c>
      <c r="F9" s="202">
        <f>Položky!BB479</f>
        <v>0</v>
      </c>
      <c r="G9" s="202">
        <f>Položky!BC479</f>
        <v>0</v>
      </c>
      <c r="H9" s="202">
        <f>Položky!BD479</f>
        <v>0</v>
      </c>
      <c r="I9" s="203">
        <f>Položky!BE479</f>
        <v>0</v>
      </c>
    </row>
    <row r="10" spans="1:9" s="35" customFormat="1">
      <c r="A10" s="200" t="str">
        <f>Položky!B480</f>
        <v>5</v>
      </c>
      <c r="B10" s="115" t="str">
        <f>Položky!C480</f>
        <v>Komunikace</v>
      </c>
      <c r="C10" s="66"/>
      <c r="D10" s="116"/>
      <c r="E10" s="201">
        <f>Položky!BA1409</f>
        <v>0</v>
      </c>
      <c r="F10" s="202">
        <f>Položky!BB1409</f>
        <v>0</v>
      </c>
      <c r="G10" s="202">
        <f>Položky!BC1409</f>
        <v>0</v>
      </c>
      <c r="H10" s="202">
        <f>Položky!BD1409</f>
        <v>0</v>
      </c>
      <c r="I10" s="203">
        <f>Položky!BE1409</f>
        <v>0</v>
      </c>
    </row>
    <row r="11" spans="1:9" s="35" customFormat="1">
      <c r="A11" s="200" t="str">
        <f>Položky!B1410</f>
        <v>91</v>
      </c>
      <c r="B11" s="115" t="str">
        <f>Položky!C1410</f>
        <v>Doplňující práce na komunikaci</v>
      </c>
      <c r="C11" s="66"/>
      <c r="D11" s="116"/>
      <c r="E11" s="201">
        <f>Položky!BA1584</f>
        <v>0</v>
      </c>
      <c r="F11" s="202">
        <f>Položky!BB1584</f>
        <v>0</v>
      </c>
      <c r="G11" s="202">
        <f>Položky!BC1584</f>
        <v>0</v>
      </c>
      <c r="H11" s="202">
        <f>Položky!BD1584</f>
        <v>0</v>
      </c>
      <c r="I11" s="203">
        <f>Položky!BE1584</f>
        <v>0</v>
      </c>
    </row>
    <row r="12" spans="1:9" s="35" customFormat="1">
      <c r="A12" s="200" t="str">
        <f>Položky!B1585</f>
        <v>96</v>
      </c>
      <c r="B12" s="115" t="str">
        <f>Položky!C1585</f>
        <v>Bourání konstrukcí</v>
      </c>
      <c r="C12" s="66"/>
      <c r="D12" s="116"/>
      <c r="E12" s="201">
        <f>Položky!BA1588</f>
        <v>0</v>
      </c>
      <c r="F12" s="202">
        <f>Položky!BB1588</f>
        <v>0</v>
      </c>
      <c r="G12" s="202">
        <f>Položky!BC1588</f>
        <v>0</v>
      </c>
      <c r="H12" s="202">
        <f>Položky!BD1588</f>
        <v>0</v>
      </c>
      <c r="I12" s="203">
        <f>Položky!BE1588</f>
        <v>0</v>
      </c>
    </row>
    <row r="13" spans="1:9" s="35" customFormat="1">
      <c r="A13" s="200" t="str">
        <f>Položky!B1589</f>
        <v>99</v>
      </c>
      <c r="B13" s="115" t="str">
        <f>Položky!C1589</f>
        <v>Staveništní přesun hmot</v>
      </c>
      <c r="C13" s="66"/>
      <c r="D13" s="116"/>
      <c r="E13" s="201">
        <f>Položky!BA1593</f>
        <v>0</v>
      </c>
      <c r="F13" s="202">
        <f>Položky!BB1593</f>
        <v>0</v>
      </c>
      <c r="G13" s="202">
        <f>Položky!BC1593</f>
        <v>0</v>
      </c>
      <c r="H13" s="202">
        <f>Položky!BD1593</f>
        <v>0</v>
      </c>
      <c r="I13" s="203">
        <f>Položky!BE1593</f>
        <v>0</v>
      </c>
    </row>
    <row r="14" spans="1:9" s="35" customFormat="1" ht="13.5" thickBot="1">
      <c r="A14" s="200" t="str">
        <f>Položky!B1594</f>
        <v>D96</v>
      </c>
      <c r="B14" s="115" t="str">
        <f>Položky!C1594</f>
        <v>Přesuny suti a vybouraných hmot</v>
      </c>
      <c r="C14" s="66"/>
      <c r="D14" s="116"/>
      <c r="E14" s="201">
        <f>Položky!BA1599</f>
        <v>0</v>
      </c>
      <c r="F14" s="202">
        <f>Položky!BB1599</f>
        <v>0</v>
      </c>
      <c r="G14" s="202">
        <f>Položky!BC1599</f>
        <v>0</v>
      </c>
      <c r="H14" s="202">
        <f>Položky!BD1599</f>
        <v>0</v>
      </c>
      <c r="I14" s="203">
        <f>Položky!BE1599</f>
        <v>0</v>
      </c>
    </row>
    <row r="15" spans="1:9" s="123" customFormat="1" ht="13.5" thickBot="1">
      <c r="A15" s="117"/>
      <c r="B15" s="118" t="s">
        <v>57</v>
      </c>
      <c r="C15" s="118"/>
      <c r="D15" s="119"/>
      <c r="E15" s="120">
        <f>SUM(E7:E14)</f>
        <v>0</v>
      </c>
      <c r="F15" s="121">
        <f>SUM(F7:F14)</f>
        <v>0</v>
      </c>
      <c r="G15" s="121">
        <f>SUM(G7:G14)</f>
        <v>0</v>
      </c>
      <c r="H15" s="121">
        <f>SUM(H7:H14)</f>
        <v>0</v>
      </c>
      <c r="I15" s="122">
        <f>SUM(I7:I14)</f>
        <v>0</v>
      </c>
    </row>
    <row r="16" spans="1:9">
      <c r="A16" s="66"/>
      <c r="B16" s="66"/>
      <c r="C16" s="66"/>
      <c r="D16" s="66"/>
      <c r="E16" s="66"/>
      <c r="F16" s="66"/>
      <c r="G16" s="66"/>
      <c r="H16" s="66"/>
      <c r="I16" s="66"/>
    </row>
    <row r="17" spans="1:57" ht="19.5" customHeight="1">
      <c r="A17" s="107" t="s">
        <v>58</v>
      </c>
      <c r="B17" s="107"/>
      <c r="C17" s="107"/>
      <c r="D17" s="107"/>
      <c r="E17" s="107"/>
      <c r="F17" s="107"/>
      <c r="G17" s="124"/>
      <c r="H17" s="107"/>
      <c r="I17" s="107"/>
      <c r="BA17" s="41"/>
      <c r="BB17" s="41"/>
      <c r="BC17" s="41"/>
      <c r="BD17" s="41"/>
      <c r="BE17" s="41"/>
    </row>
    <row r="18" spans="1:57" ht="13.5" thickBot="1">
      <c r="A18" s="77"/>
      <c r="B18" s="77"/>
      <c r="C18" s="77"/>
      <c r="D18" s="77"/>
      <c r="E18" s="77"/>
      <c r="F18" s="77"/>
      <c r="G18" s="77"/>
      <c r="H18" s="77"/>
      <c r="I18" s="77"/>
    </row>
    <row r="19" spans="1:57">
      <c r="A19" s="71" t="s">
        <v>59</v>
      </c>
      <c r="B19" s="72"/>
      <c r="C19" s="72"/>
      <c r="D19" s="125"/>
      <c r="E19" s="126" t="s">
        <v>60</v>
      </c>
      <c r="F19" s="127" t="s">
        <v>61</v>
      </c>
      <c r="G19" s="128" t="s">
        <v>62</v>
      </c>
      <c r="H19" s="129"/>
      <c r="I19" s="130" t="s">
        <v>60</v>
      </c>
    </row>
    <row r="20" spans="1:57">
      <c r="A20" s="64"/>
      <c r="B20" s="55"/>
      <c r="C20" s="55"/>
      <c r="D20" s="131"/>
      <c r="E20" s="132"/>
      <c r="F20" s="133"/>
      <c r="G20" s="134">
        <f>CHOOSE(BA20+1,HSV+PSV,HSV+PSV+Mont,HSV+PSV+Dodavka+Mont,HSV,PSV,Mont,Dodavka,Mont+Dodavka,0)</f>
        <v>0</v>
      </c>
      <c r="H20" s="135"/>
      <c r="I20" s="136">
        <f>E20+F20*G20/100</f>
        <v>0</v>
      </c>
      <c r="BA20">
        <v>8</v>
      </c>
    </row>
    <row r="21" spans="1:57" ht="13.5" thickBot="1">
      <c r="A21" s="137"/>
      <c r="B21" s="138" t="s">
        <v>63</v>
      </c>
      <c r="C21" s="139"/>
      <c r="D21" s="140"/>
      <c r="E21" s="141"/>
      <c r="F21" s="142"/>
      <c r="G21" s="142"/>
      <c r="H21" s="224">
        <f>SUM(H20:H20)</f>
        <v>0</v>
      </c>
      <c r="I21" s="225"/>
    </row>
    <row r="23" spans="1:57">
      <c r="B23" s="123"/>
      <c r="F23" s="143"/>
      <c r="G23" s="144"/>
      <c r="H23" s="144"/>
      <c r="I23" s="145"/>
    </row>
    <row r="24" spans="1:57">
      <c r="F24" s="143"/>
      <c r="G24" s="144"/>
      <c r="H24" s="144"/>
      <c r="I24" s="145"/>
    </row>
    <row r="25" spans="1:57">
      <c r="F25" s="143"/>
      <c r="G25" s="144"/>
      <c r="H25" s="144"/>
      <c r="I25" s="145"/>
    </row>
    <row r="26" spans="1:57">
      <c r="F26" s="143"/>
      <c r="G26" s="144"/>
      <c r="H26" s="144"/>
      <c r="I26" s="145"/>
    </row>
    <row r="27" spans="1:57">
      <c r="F27" s="143"/>
      <c r="G27" s="144"/>
      <c r="H27" s="144"/>
      <c r="I27" s="145"/>
    </row>
    <row r="28" spans="1:57">
      <c r="F28" s="143"/>
      <c r="G28" s="144"/>
      <c r="H28" s="144"/>
      <c r="I28" s="145"/>
    </row>
    <row r="29" spans="1:57">
      <c r="F29" s="143"/>
      <c r="G29" s="144"/>
      <c r="H29" s="144"/>
      <c r="I29" s="145"/>
    </row>
    <row r="30" spans="1:57">
      <c r="F30" s="143"/>
      <c r="G30" s="144"/>
      <c r="H30" s="144"/>
      <c r="I30" s="145"/>
    </row>
    <row r="31" spans="1:57">
      <c r="F31" s="143"/>
      <c r="G31" s="144"/>
      <c r="H31" s="144"/>
      <c r="I31" s="145"/>
    </row>
    <row r="32" spans="1:57">
      <c r="F32" s="143"/>
      <c r="G32" s="144"/>
      <c r="H32" s="144"/>
      <c r="I32" s="145"/>
    </row>
    <row r="33" spans="6:9">
      <c r="F33" s="143"/>
      <c r="G33" s="144"/>
      <c r="H33" s="144"/>
      <c r="I33" s="145"/>
    </row>
    <row r="34" spans="6:9">
      <c r="F34" s="143"/>
      <c r="G34" s="144"/>
      <c r="H34" s="144"/>
      <c r="I34" s="145"/>
    </row>
    <row r="35" spans="6:9">
      <c r="F35" s="143"/>
      <c r="G35" s="144"/>
      <c r="H35" s="144"/>
      <c r="I35" s="145"/>
    </row>
    <row r="36" spans="6:9">
      <c r="F36" s="143"/>
      <c r="G36" s="144"/>
      <c r="H36" s="144"/>
      <c r="I36" s="145"/>
    </row>
    <row r="37" spans="6:9">
      <c r="F37" s="143"/>
      <c r="G37" s="144"/>
      <c r="H37" s="144"/>
      <c r="I37" s="145"/>
    </row>
    <row r="38" spans="6:9">
      <c r="F38" s="143"/>
      <c r="G38" s="144"/>
      <c r="H38" s="144"/>
      <c r="I38" s="145"/>
    </row>
    <row r="39" spans="6:9">
      <c r="F39" s="143"/>
      <c r="G39" s="144"/>
      <c r="H39" s="144"/>
      <c r="I39" s="145"/>
    </row>
    <row r="40" spans="6:9">
      <c r="F40" s="143"/>
      <c r="G40" s="144"/>
      <c r="H40" s="144"/>
      <c r="I40" s="145"/>
    </row>
    <row r="41" spans="6:9">
      <c r="F41" s="143"/>
      <c r="G41" s="144"/>
      <c r="H41" s="144"/>
      <c r="I41" s="145"/>
    </row>
    <row r="42" spans="6:9">
      <c r="F42" s="143"/>
      <c r="G42" s="144"/>
      <c r="H42" s="144"/>
      <c r="I42" s="145"/>
    </row>
    <row r="43" spans="6:9">
      <c r="F43" s="143"/>
      <c r="G43" s="144"/>
      <c r="H43" s="144"/>
      <c r="I43" s="145"/>
    </row>
    <row r="44" spans="6:9">
      <c r="F44" s="143"/>
      <c r="G44" s="144"/>
      <c r="H44" s="144"/>
      <c r="I44" s="145"/>
    </row>
    <row r="45" spans="6:9">
      <c r="F45" s="143"/>
      <c r="G45" s="144"/>
      <c r="H45" s="144"/>
      <c r="I45" s="145"/>
    </row>
    <row r="46" spans="6:9">
      <c r="F46" s="143"/>
      <c r="G46" s="144"/>
      <c r="H46" s="144"/>
      <c r="I46" s="145"/>
    </row>
    <row r="47" spans="6:9">
      <c r="F47" s="143"/>
      <c r="G47" s="144"/>
      <c r="H47" s="144"/>
      <c r="I47" s="145"/>
    </row>
    <row r="48" spans="6:9">
      <c r="F48" s="143"/>
      <c r="G48" s="144"/>
      <c r="H48" s="144"/>
      <c r="I48" s="145"/>
    </row>
    <row r="49" spans="6:9">
      <c r="F49" s="143"/>
      <c r="G49" s="144"/>
      <c r="H49" s="144"/>
      <c r="I49" s="145"/>
    </row>
    <row r="50" spans="6:9">
      <c r="F50" s="143"/>
      <c r="G50" s="144"/>
      <c r="H50" s="144"/>
      <c r="I50" s="145"/>
    </row>
    <row r="51" spans="6:9">
      <c r="F51" s="143"/>
      <c r="G51" s="144"/>
      <c r="H51" s="144"/>
      <c r="I51" s="145"/>
    </row>
    <row r="52" spans="6:9">
      <c r="F52" s="143"/>
      <c r="G52" s="144"/>
      <c r="H52" s="144"/>
      <c r="I52" s="145"/>
    </row>
    <row r="53" spans="6:9">
      <c r="F53" s="143"/>
      <c r="G53" s="144"/>
      <c r="H53" s="144"/>
      <c r="I53" s="145"/>
    </row>
    <row r="54" spans="6:9">
      <c r="F54" s="143"/>
      <c r="G54" s="144"/>
      <c r="H54" s="144"/>
      <c r="I54" s="145"/>
    </row>
    <row r="55" spans="6:9">
      <c r="F55" s="143"/>
      <c r="G55" s="144"/>
      <c r="H55" s="144"/>
      <c r="I55" s="145"/>
    </row>
    <row r="56" spans="6:9">
      <c r="F56" s="143"/>
      <c r="G56" s="144"/>
      <c r="H56" s="144"/>
      <c r="I56" s="145"/>
    </row>
    <row r="57" spans="6:9">
      <c r="F57" s="143"/>
      <c r="G57" s="144"/>
      <c r="H57" s="144"/>
      <c r="I57" s="145"/>
    </row>
    <row r="58" spans="6:9">
      <c r="F58" s="143"/>
      <c r="G58" s="144"/>
      <c r="H58" s="144"/>
      <c r="I58" s="145"/>
    </row>
    <row r="59" spans="6:9">
      <c r="F59" s="143"/>
      <c r="G59" s="144"/>
      <c r="H59" s="144"/>
      <c r="I59" s="145"/>
    </row>
    <row r="60" spans="6:9">
      <c r="F60" s="143"/>
      <c r="G60" s="144"/>
      <c r="H60" s="144"/>
      <c r="I60" s="145"/>
    </row>
    <row r="61" spans="6:9">
      <c r="F61" s="143"/>
      <c r="G61" s="144"/>
      <c r="H61" s="144"/>
      <c r="I61" s="145"/>
    </row>
    <row r="62" spans="6:9">
      <c r="F62" s="143"/>
      <c r="G62" s="144"/>
      <c r="H62" s="144"/>
      <c r="I62" s="145"/>
    </row>
    <row r="63" spans="6:9">
      <c r="F63" s="143"/>
      <c r="G63" s="144"/>
      <c r="H63" s="144"/>
      <c r="I63" s="145"/>
    </row>
    <row r="64" spans="6:9">
      <c r="F64" s="143"/>
      <c r="G64" s="144"/>
      <c r="H64" s="144"/>
      <c r="I64" s="145"/>
    </row>
    <row r="65" spans="6:9">
      <c r="F65" s="143"/>
      <c r="G65" s="144"/>
      <c r="H65" s="144"/>
      <c r="I65" s="145"/>
    </row>
    <row r="66" spans="6:9">
      <c r="F66" s="143"/>
      <c r="G66" s="144"/>
      <c r="H66" s="144"/>
      <c r="I66" s="145"/>
    </row>
    <row r="67" spans="6:9">
      <c r="F67" s="143"/>
      <c r="G67" s="144"/>
      <c r="H67" s="144"/>
      <c r="I67" s="145"/>
    </row>
    <row r="68" spans="6:9">
      <c r="F68" s="143"/>
      <c r="G68" s="144"/>
      <c r="H68" s="144"/>
      <c r="I68" s="145"/>
    </row>
    <row r="69" spans="6:9">
      <c r="F69" s="143"/>
      <c r="G69" s="144"/>
      <c r="H69" s="144"/>
      <c r="I69" s="145"/>
    </row>
    <row r="70" spans="6:9">
      <c r="F70" s="143"/>
      <c r="G70" s="144"/>
      <c r="H70" s="144"/>
      <c r="I70" s="145"/>
    </row>
    <row r="71" spans="6:9">
      <c r="F71" s="143"/>
      <c r="G71" s="144"/>
      <c r="H71" s="144"/>
      <c r="I71" s="145"/>
    </row>
    <row r="72" spans="6:9">
      <c r="F72" s="143"/>
      <c r="G72" s="144"/>
      <c r="H72" s="144"/>
      <c r="I72" s="145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672"/>
  <sheetViews>
    <sheetView showGridLines="0" showZeros="0" topLeftCell="A1249" zoomScaleNormal="100" workbookViewId="0">
      <selection activeCell="E1257" sqref="E1257"/>
    </sheetView>
  </sheetViews>
  <sheetFormatPr defaultRowHeight="12.75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94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>
      <c r="A1" s="226" t="s">
        <v>78</v>
      </c>
      <c r="B1" s="226"/>
      <c r="C1" s="226"/>
      <c r="D1" s="226"/>
      <c r="E1" s="226"/>
      <c r="F1" s="226"/>
      <c r="G1" s="226"/>
    </row>
    <row r="2" spans="1:104" ht="14.25" customHeight="1" thickBot="1">
      <c r="A2" s="147"/>
      <c r="B2" s="148"/>
      <c r="C2" s="149"/>
      <c r="D2" s="149"/>
      <c r="E2" s="150"/>
      <c r="F2" s="149"/>
      <c r="G2" s="149"/>
    </row>
    <row r="3" spans="1:104" ht="13.5" thickTop="1">
      <c r="A3" s="217" t="s">
        <v>48</v>
      </c>
      <c r="B3" s="218"/>
      <c r="C3" s="97" t="str">
        <f>CONCATENATE(cislostavby," ",nazevstavby)</f>
        <v>01 Rozšíření výuk. areálu Bělský les</v>
      </c>
      <c r="D3" s="151"/>
      <c r="E3" s="152" t="s">
        <v>64</v>
      </c>
      <c r="F3" s="153" t="str">
        <f>Rekapitulace!H1</f>
        <v>SO 01</v>
      </c>
      <c r="G3" s="154"/>
    </row>
    <row r="4" spans="1:104" ht="13.5" thickBot="1">
      <c r="A4" s="227" t="s">
        <v>50</v>
      </c>
      <c r="B4" s="220"/>
      <c r="C4" s="103" t="str">
        <f>CONCATENATE(cisloobjektu," ",nazevobjektu)</f>
        <v>SO 01 Parkové cesty</v>
      </c>
      <c r="D4" s="155"/>
      <c r="E4" s="228" t="str">
        <f>Rekapitulace!G2</f>
        <v>Revize- Parkové cesty</v>
      </c>
      <c r="F4" s="229"/>
      <c r="G4" s="230"/>
    </row>
    <row r="5" spans="1:104" ht="13.5" thickTop="1">
      <c r="A5" s="156"/>
      <c r="B5" s="147"/>
      <c r="C5" s="147"/>
      <c r="D5" s="147"/>
      <c r="E5" s="157"/>
      <c r="F5" s="147"/>
      <c r="G5" s="158"/>
    </row>
    <row r="6" spans="1:104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04">
      <c r="A7" s="163" t="s">
        <v>72</v>
      </c>
      <c r="B7" s="164" t="s">
        <v>73</v>
      </c>
      <c r="C7" s="165" t="s">
        <v>74</v>
      </c>
      <c r="D7" s="166"/>
      <c r="E7" s="167"/>
      <c r="F7" s="167"/>
      <c r="G7" s="168"/>
      <c r="H7" s="169"/>
      <c r="I7" s="169"/>
      <c r="O7" s="170">
        <v>1</v>
      </c>
    </row>
    <row r="8" spans="1:104">
      <c r="A8" s="171">
        <v>1</v>
      </c>
      <c r="B8" s="172" t="s">
        <v>85</v>
      </c>
      <c r="C8" s="173" t="s">
        <v>86</v>
      </c>
      <c r="D8" s="174" t="s">
        <v>87</v>
      </c>
      <c r="E8" s="175">
        <v>30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1</v>
      </c>
      <c r="CZ8" s="146">
        <v>1E-4</v>
      </c>
    </row>
    <row r="9" spans="1:104">
      <c r="A9" s="171">
        <v>2</v>
      </c>
      <c r="B9" s="172" t="s">
        <v>88</v>
      </c>
      <c r="C9" s="173" t="s">
        <v>89</v>
      </c>
      <c r="D9" s="174" t="s">
        <v>90</v>
      </c>
      <c r="E9" s="175">
        <v>1.44</v>
      </c>
      <c r="F9" s="175">
        <v>0</v>
      </c>
      <c r="G9" s="176">
        <f>E9*F9</f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0">
        <v>1</v>
      </c>
      <c r="CB9" s="170">
        <v>1</v>
      </c>
      <c r="CZ9" s="146">
        <v>0</v>
      </c>
    </row>
    <row r="10" spans="1:104" ht="22.5">
      <c r="A10" s="177"/>
      <c r="B10" s="178"/>
      <c r="C10" s="231" t="s">
        <v>91</v>
      </c>
      <c r="D10" s="232"/>
      <c r="E10" s="232"/>
      <c r="F10" s="232"/>
      <c r="G10" s="233"/>
      <c r="L10" s="179" t="s">
        <v>91</v>
      </c>
      <c r="O10" s="170">
        <v>3</v>
      </c>
    </row>
    <row r="11" spans="1:104">
      <c r="A11" s="177"/>
      <c r="B11" s="178"/>
      <c r="C11" s="231" t="s">
        <v>92</v>
      </c>
      <c r="D11" s="232"/>
      <c r="E11" s="232"/>
      <c r="F11" s="232"/>
      <c r="G11" s="233"/>
      <c r="L11" s="179" t="s">
        <v>92</v>
      </c>
      <c r="O11" s="170">
        <v>3</v>
      </c>
    </row>
    <row r="12" spans="1:104">
      <c r="A12" s="177"/>
      <c r="B12" s="178"/>
      <c r="C12" s="231" t="s">
        <v>93</v>
      </c>
      <c r="D12" s="232"/>
      <c r="E12" s="232"/>
      <c r="F12" s="232"/>
      <c r="G12" s="233"/>
      <c r="L12" s="179" t="s">
        <v>93</v>
      </c>
      <c r="O12" s="170">
        <v>3</v>
      </c>
    </row>
    <row r="13" spans="1:104">
      <c r="A13" s="177"/>
      <c r="B13" s="178"/>
      <c r="C13" s="231"/>
      <c r="D13" s="232"/>
      <c r="E13" s="232"/>
      <c r="F13" s="232"/>
      <c r="G13" s="233"/>
      <c r="L13" s="179"/>
      <c r="O13" s="170">
        <v>3</v>
      </c>
    </row>
    <row r="14" spans="1:104" ht="22.5">
      <c r="A14" s="177"/>
      <c r="B14" s="178"/>
      <c r="C14" s="231" t="s">
        <v>94</v>
      </c>
      <c r="D14" s="232"/>
      <c r="E14" s="232"/>
      <c r="F14" s="232"/>
      <c r="G14" s="233"/>
      <c r="L14" s="179" t="s">
        <v>94</v>
      </c>
      <c r="O14" s="170">
        <v>3</v>
      </c>
    </row>
    <row r="15" spans="1:104" ht="101.25">
      <c r="A15" s="177"/>
      <c r="B15" s="178"/>
      <c r="C15" s="231" t="s">
        <v>95</v>
      </c>
      <c r="D15" s="232"/>
      <c r="E15" s="232"/>
      <c r="F15" s="232"/>
      <c r="G15" s="233"/>
      <c r="L15" s="179" t="s">
        <v>95</v>
      </c>
      <c r="O15" s="170">
        <v>3</v>
      </c>
    </row>
    <row r="16" spans="1:104">
      <c r="A16" s="177"/>
      <c r="B16" s="178"/>
      <c r="C16" s="231"/>
      <c r="D16" s="232"/>
      <c r="E16" s="232"/>
      <c r="F16" s="232"/>
      <c r="G16" s="233"/>
      <c r="L16" s="179"/>
      <c r="O16" s="170">
        <v>3</v>
      </c>
    </row>
    <row r="17" spans="1:104">
      <c r="A17" s="177"/>
      <c r="B17" s="178"/>
      <c r="C17" s="231" t="s">
        <v>96</v>
      </c>
      <c r="D17" s="232"/>
      <c r="E17" s="232"/>
      <c r="F17" s="232"/>
      <c r="G17" s="233"/>
      <c r="L17" s="179" t="s">
        <v>96</v>
      </c>
      <c r="O17" s="170">
        <v>3</v>
      </c>
    </row>
    <row r="18" spans="1:104" ht="22.5">
      <c r="A18" s="177"/>
      <c r="B18" s="178"/>
      <c r="C18" s="231" t="s">
        <v>97</v>
      </c>
      <c r="D18" s="232"/>
      <c r="E18" s="232"/>
      <c r="F18" s="232"/>
      <c r="G18" s="233"/>
      <c r="L18" s="179" t="s">
        <v>97</v>
      </c>
      <c r="O18" s="170">
        <v>3</v>
      </c>
    </row>
    <row r="19" spans="1:104">
      <c r="A19" s="177"/>
      <c r="B19" s="178"/>
      <c r="C19" s="231"/>
      <c r="D19" s="232"/>
      <c r="E19" s="232"/>
      <c r="F19" s="232"/>
      <c r="G19" s="233"/>
      <c r="L19" s="179"/>
      <c r="O19" s="170">
        <v>3</v>
      </c>
    </row>
    <row r="20" spans="1:104" ht="22.5">
      <c r="A20" s="177"/>
      <c r="B20" s="178"/>
      <c r="C20" s="231" t="s">
        <v>98</v>
      </c>
      <c r="D20" s="232"/>
      <c r="E20" s="232"/>
      <c r="F20" s="232"/>
      <c r="G20" s="233"/>
      <c r="L20" s="179" t="s">
        <v>98</v>
      </c>
      <c r="O20" s="170">
        <v>3</v>
      </c>
    </row>
    <row r="21" spans="1:104" ht="123.75">
      <c r="A21" s="177"/>
      <c r="B21" s="178"/>
      <c r="C21" s="231" t="s">
        <v>99</v>
      </c>
      <c r="D21" s="232"/>
      <c r="E21" s="232"/>
      <c r="F21" s="232"/>
      <c r="G21" s="233"/>
      <c r="L21" s="179" t="s">
        <v>99</v>
      </c>
      <c r="O21" s="170">
        <v>3</v>
      </c>
    </row>
    <row r="22" spans="1:104">
      <c r="A22" s="177"/>
      <c r="B22" s="178"/>
      <c r="C22" s="231"/>
      <c r="D22" s="232"/>
      <c r="E22" s="232"/>
      <c r="F22" s="232"/>
      <c r="G22" s="233"/>
      <c r="L22" s="179"/>
      <c r="O22" s="170">
        <v>3</v>
      </c>
    </row>
    <row r="23" spans="1:104">
      <c r="A23" s="177"/>
      <c r="B23" s="178"/>
      <c r="C23" s="231"/>
      <c r="D23" s="232"/>
      <c r="E23" s="232"/>
      <c r="F23" s="232"/>
      <c r="G23" s="233"/>
      <c r="L23" s="179"/>
      <c r="O23" s="170">
        <v>3</v>
      </c>
    </row>
    <row r="24" spans="1:104">
      <c r="A24" s="177"/>
      <c r="B24" s="180"/>
      <c r="C24" s="234" t="s">
        <v>100</v>
      </c>
      <c r="D24" s="235"/>
      <c r="E24" s="181">
        <v>0</v>
      </c>
      <c r="F24" s="182"/>
      <c r="G24" s="183"/>
      <c r="M24" s="179" t="s">
        <v>100</v>
      </c>
      <c r="O24" s="170"/>
    </row>
    <row r="25" spans="1:104">
      <c r="A25" s="177"/>
      <c r="B25" s="180"/>
      <c r="C25" s="234" t="s">
        <v>101</v>
      </c>
      <c r="D25" s="235"/>
      <c r="E25" s="181">
        <v>0.24</v>
      </c>
      <c r="F25" s="182"/>
      <c r="G25" s="183"/>
      <c r="M25" s="179" t="s">
        <v>101</v>
      </c>
      <c r="O25" s="170"/>
    </row>
    <row r="26" spans="1:104">
      <c r="A26" s="177"/>
      <c r="B26" s="180"/>
      <c r="C26" s="234" t="s">
        <v>102</v>
      </c>
      <c r="D26" s="235"/>
      <c r="E26" s="181">
        <v>0.24</v>
      </c>
      <c r="F26" s="182"/>
      <c r="G26" s="183"/>
      <c r="M26" s="179" t="s">
        <v>102</v>
      </c>
      <c r="O26" s="170"/>
    </row>
    <row r="27" spans="1:104">
      <c r="A27" s="177"/>
      <c r="B27" s="180"/>
      <c r="C27" s="234" t="s">
        <v>103</v>
      </c>
      <c r="D27" s="235"/>
      <c r="E27" s="181">
        <v>0.12</v>
      </c>
      <c r="F27" s="182"/>
      <c r="G27" s="183"/>
      <c r="M27" s="179" t="s">
        <v>103</v>
      </c>
      <c r="O27" s="170"/>
    </row>
    <row r="28" spans="1:104">
      <c r="A28" s="177"/>
      <c r="B28" s="180"/>
      <c r="C28" s="234" t="s">
        <v>104</v>
      </c>
      <c r="D28" s="235"/>
      <c r="E28" s="181">
        <v>0.12</v>
      </c>
      <c r="F28" s="182"/>
      <c r="G28" s="183"/>
      <c r="M28" s="179" t="s">
        <v>104</v>
      </c>
      <c r="O28" s="170"/>
    </row>
    <row r="29" spans="1:104">
      <c r="A29" s="177"/>
      <c r="B29" s="180"/>
      <c r="C29" s="234" t="s">
        <v>105</v>
      </c>
      <c r="D29" s="235"/>
      <c r="E29" s="181">
        <v>0.24</v>
      </c>
      <c r="F29" s="182"/>
      <c r="G29" s="183"/>
      <c r="M29" s="179" t="s">
        <v>105</v>
      </c>
      <c r="O29" s="170"/>
    </row>
    <row r="30" spans="1:104">
      <c r="A30" s="177"/>
      <c r="B30" s="180"/>
      <c r="C30" s="234" t="s">
        <v>106</v>
      </c>
      <c r="D30" s="235"/>
      <c r="E30" s="181">
        <v>0.24</v>
      </c>
      <c r="F30" s="182"/>
      <c r="G30" s="183"/>
      <c r="M30" s="179" t="s">
        <v>106</v>
      </c>
      <c r="O30" s="170"/>
    </row>
    <row r="31" spans="1:104">
      <c r="A31" s="177"/>
      <c r="B31" s="180"/>
      <c r="C31" s="234" t="s">
        <v>107</v>
      </c>
      <c r="D31" s="235"/>
      <c r="E31" s="181">
        <v>0.24</v>
      </c>
      <c r="F31" s="182"/>
      <c r="G31" s="183"/>
      <c r="M31" s="179" t="s">
        <v>107</v>
      </c>
      <c r="O31" s="170"/>
    </row>
    <row r="32" spans="1:104">
      <c r="A32" s="171">
        <v>3</v>
      </c>
      <c r="B32" s="172" t="s">
        <v>88</v>
      </c>
      <c r="C32" s="173" t="s">
        <v>89</v>
      </c>
      <c r="D32" s="174" t="s">
        <v>90</v>
      </c>
      <c r="E32" s="175">
        <v>1190.7445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0">
        <v>1</v>
      </c>
      <c r="CB32" s="170">
        <v>1</v>
      </c>
      <c r="CZ32" s="146">
        <v>0</v>
      </c>
    </row>
    <row r="33" spans="1:15" ht="22.5">
      <c r="A33" s="177"/>
      <c r="B33" s="178"/>
      <c r="C33" s="231" t="s">
        <v>91</v>
      </c>
      <c r="D33" s="232"/>
      <c r="E33" s="232"/>
      <c r="F33" s="232"/>
      <c r="G33" s="233"/>
      <c r="L33" s="179" t="s">
        <v>91</v>
      </c>
      <c r="O33" s="170">
        <v>3</v>
      </c>
    </row>
    <row r="34" spans="1:15">
      <c r="A34" s="177"/>
      <c r="B34" s="178"/>
      <c r="C34" s="231" t="s">
        <v>92</v>
      </c>
      <c r="D34" s="232"/>
      <c r="E34" s="232"/>
      <c r="F34" s="232"/>
      <c r="G34" s="233"/>
      <c r="L34" s="179" t="s">
        <v>92</v>
      </c>
      <c r="O34" s="170">
        <v>3</v>
      </c>
    </row>
    <row r="35" spans="1:15">
      <c r="A35" s="177"/>
      <c r="B35" s="178"/>
      <c r="C35" s="231" t="s">
        <v>93</v>
      </c>
      <c r="D35" s="232"/>
      <c r="E35" s="232"/>
      <c r="F35" s="232"/>
      <c r="G35" s="233"/>
      <c r="L35" s="179" t="s">
        <v>93</v>
      </c>
      <c r="O35" s="170">
        <v>3</v>
      </c>
    </row>
    <row r="36" spans="1:15">
      <c r="A36" s="177"/>
      <c r="B36" s="178"/>
      <c r="C36" s="231"/>
      <c r="D36" s="232"/>
      <c r="E36" s="232"/>
      <c r="F36" s="232"/>
      <c r="G36" s="233"/>
      <c r="L36" s="179"/>
      <c r="O36" s="170">
        <v>3</v>
      </c>
    </row>
    <row r="37" spans="1:15" ht="22.5">
      <c r="A37" s="177"/>
      <c r="B37" s="178"/>
      <c r="C37" s="231" t="s">
        <v>94</v>
      </c>
      <c r="D37" s="232"/>
      <c r="E37" s="232"/>
      <c r="F37" s="232"/>
      <c r="G37" s="233"/>
      <c r="L37" s="179" t="s">
        <v>94</v>
      </c>
      <c r="O37" s="170">
        <v>3</v>
      </c>
    </row>
    <row r="38" spans="1:15" ht="101.25">
      <c r="A38" s="177"/>
      <c r="B38" s="178"/>
      <c r="C38" s="231" t="s">
        <v>95</v>
      </c>
      <c r="D38" s="232"/>
      <c r="E38" s="232"/>
      <c r="F38" s="232"/>
      <c r="G38" s="233"/>
      <c r="L38" s="179" t="s">
        <v>95</v>
      </c>
      <c r="O38" s="170">
        <v>3</v>
      </c>
    </row>
    <row r="39" spans="1:15">
      <c r="A39" s="177"/>
      <c r="B39" s="178"/>
      <c r="C39" s="231"/>
      <c r="D39" s="232"/>
      <c r="E39" s="232"/>
      <c r="F39" s="232"/>
      <c r="G39" s="233"/>
      <c r="L39" s="179"/>
      <c r="O39" s="170">
        <v>3</v>
      </c>
    </row>
    <row r="40" spans="1:15">
      <c r="A40" s="177"/>
      <c r="B40" s="178"/>
      <c r="C40" s="231" t="s">
        <v>96</v>
      </c>
      <c r="D40" s="232"/>
      <c r="E40" s="232"/>
      <c r="F40" s="232"/>
      <c r="G40" s="233"/>
      <c r="L40" s="179" t="s">
        <v>96</v>
      </c>
      <c r="O40" s="170">
        <v>3</v>
      </c>
    </row>
    <row r="41" spans="1:15" ht="22.5">
      <c r="A41" s="177"/>
      <c r="B41" s="178"/>
      <c r="C41" s="231" t="s">
        <v>97</v>
      </c>
      <c r="D41" s="232"/>
      <c r="E41" s="232"/>
      <c r="F41" s="232"/>
      <c r="G41" s="233"/>
      <c r="L41" s="179" t="s">
        <v>97</v>
      </c>
      <c r="O41" s="170">
        <v>3</v>
      </c>
    </row>
    <row r="42" spans="1:15">
      <c r="A42" s="177"/>
      <c r="B42" s="178"/>
      <c r="C42" s="231"/>
      <c r="D42" s="232"/>
      <c r="E42" s="232"/>
      <c r="F42" s="232"/>
      <c r="G42" s="233"/>
      <c r="L42" s="179"/>
      <c r="O42" s="170">
        <v>3</v>
      </c>
    </row>
    <row r="43" spans="1:15" ht="22.5">
      <c r="A43" s="177"/>
      <c r="B43" s="178"/>
      <c r="C43" s="231" t="s">
        <v>98</v>
      </c>
      <c r="D43" s="232"/>
      <c r="E43" s="232"/>
      <c r="F43" s="232"/>
      <c r="G43" s="233"/>
      <c r="L43" s="179" t="s">
        <v>98</v>
      </c>
      <c r="O43" s="170">
        <v>3</v>
      </c>
    </row>
    <row r="44" spans="1:15" ht="123.75">
      <c r="A44" s="177"/>
      <c r="B44" s="178"/>
      <c r="C44" s="231" t="s">
        <v>99</v>
      </c>
      <c r="D44" s="232"/>
      <c r="E44" s="232"/>
      <c r="F44" s="232"/>
      <c r="G44" s="233"/>
      <c r="L44" s="179" t="s">
        <v>99</v>
      </c>
      <c r="O44" s="170">
        <v>3</v>
      </c>
    </row>
    <row r="45" spans="1:15">
      <c r="A45" s="177"/>
      <c r="B45" s="178"/>
      <c r="C45" s="231"/>
      <c r="D45" s="232"/>
      <c r="E45" s="232"/>
      <c r="F45" s="232"/>
      <c r="G45" s="233"/>
      <c r="L45" s="179"/>
      <c r="O45" s="170">
        <v>3</v>
      </c>
    </row>
    <row r="46" spans="1:15">
      <c r="A46" s="177"/>
      <c r="B46" s="178"/>
      <c r="C46" s="231"/>
      <c r="D46" s="232"/>
      <c r="E46" s="232"/>
      <c r="F46" s="232"/>
      <c r="G46" s="233"/>
      <c r="L46" s="179"/>
      <c r="O46" s="170">
        <v>3</v>
      </c>
    </row>
    <row r="47" spans="1:15">
      <c r="A47" s="177"/>
      <c r="B47" s="180"/>
      <c r="C47" s="234" t="s">
        <v>108</v>
      </c>
      <c r="D47" s="235"/>
      <c r="E47" s="181">
        <v>0</v>
      </c>
      <c r="F47" s="182"/>
      <c r="G47" s="183"/>
      <c r="M47" s="179" t="s">
        <v>108</v>
      </c>
      <c r="O47" s="170"/>
    </row>
    <row r="48" spans="1:15">
      <c r="A48" s="177"/>
      <c r="B48" s="180"/>
      <c r="C48" s="234" t="s">
        <v>109</v>
      </c>
      <c r="D48" s="235"/>
      <c r="E48" s="181">
        <v>233.83199999999999</v>
      </c>
      <c r="F48" s="182"/>
      <c r="G48" s="183"/>
      <c r="M48" s="179" t="s">
        <v>109</v>
      </c>
      <c r="O48" s="170"/>
    </row>
    <row r="49" spans="1:15">
      <c r="A49" s="177"/>
      <c r="B49" s="180"/>
      <c r="C49" s="234" t="s">
        <v>110</v>
      </c>
      <c r="D49" s="235"/>
      <c r="E49" s="181">
        <v>2.754</v>
      </c>
      <c r="F49" s="182"/>
      <c r="G49" s="183"/>
      <c r="M49" s="179" t="s">
        <v>110</v>
      </c>
      <c r="O49" s="170"/>
    </row>
    <row r="50" spans="1:15">
      <c r="A50" s="177"/>
      <c r="B50" s="180"/>
      <c r="C50" s="234" t="s">
        <v>111</v>
      </c>
      <c r="D50" s="235"/>
      <c r="E50" s="181">
        <v>11.2515</v>
      </c>
      <c r="F50" s="182"/>
      <c r="G50" s="183"/>
      <c r="M50" s="179" t="s">
        <v>111</v>
      </c>
      <c r="O50" s="170"/>
    </row>
    <row r="51" spans="1:15">
      <c r="A51" s="177"/>
      <c r="B51" s="180"/>
      <c r="C51" s="234" t="s">
        <v>112</v>
      </c>
      <c r="D51" s="235"/>
      <c r="E51" s="181">
        <v>27.93</v>
      </c>
      <c r="F51" s="182"/>
      <c r="G51" s="183"/>
      <c r="M51" s="179" t="s">
        <v>112</v>
      </c>
      <c r="O51" s="170"/>
    </row>
    <row r="52" spans="1:15">
      <c r="A52" s="177"/>
      <c r="B52" s="180"/>
      <c r="C52" s="234" t="s">
        <v>113</v>
      </c>
      <c r="D52" s="235"/>
      <c r="E52" s="181">
        <v>9.7560000000000002</v>
      </c>
      <c r="F52" s="182"/>
      <c r="G52" s="183"/>
      <c r="M52" s="179" t="s">
        <v>113</v>
      </c>
      <c r="O52" s="170"/>
    </row>
    <row r="53" spans="1:15">
      <c r="A53" s="177"/>
      <c r="B53" s="180"/>
      <c r="C53" s="234" t="s">
        <v>114</v>
      </c>
      <c r="D53" s="235"/>
      <c r="E53" s="181">
        <v>234.88800000000001</v>
      </c>
      <c r="F53" s="182"/>
      <c r="G53" s="183"/>
      <c r="M53" s="179" t="s">
        <v>114</v>
      </c>
      <c r="O53" s="170"/>
    </row>
    <row r="54" spans="1:15">
      <c r="A54" s="177"/>
      <c r="B54" s="180"/>
      <c r="C54" s="234" t="s">
        <v>115</v>
      </c>
      <c r="D54" s="235"/>
      <c r="E54" s="181">
        <v>8.4674999999999994</v>
      </c>
      <c r="F54" s="182"/>
      <c r="G54" s="183"/>
      <c r="M54" s="179" t="s">
        <v>115</v>
      </c>
      <c r="O54" s="170"/>
    </row>
    <row r="55" spans="1:15">
      <c r="A55" s="177"/>
      <c r="B55" s="180"/>
      <c r="C55" s="234" t="s">
        <v>116</v>
      </c>
      <c r="D55" s="235"/>
      <c r="E55" s="181">
        <v>42.093000000000004</v>
      </c>
      <c r="F55" s="182"/>
      <c r="G55" s="183"/>
      <c r="M55" s="179" t="s">
        <v>116</v>
      </c>
      <c r="O55" s="170"/>
    </row>
    <row r="56" spans="1:15">
      <c r="A56" s="177"/>
      <c r="B56" s="180"/>
      <c r="C56" s="234" t="s">
        <v>117</v>
      </c>
      <c r="D56" s="235"/>
      <c r="E56" s="181">
        <v>22.818000000000001</v>
      </c>
      <c r="F56" s="182"/>
      <c r="G56" s="183"/>
      <c r="M56" s="179" t="s">
        <v>117</v>
      </c>
      <c r="O56" s="170"/>
    </row>
    <row r="57" spans="1:15">
      <c r="A57" s="177"/>
      <c r="B57" s="180"/>
      <c r="C57" s="234" t="s">
        <v>118</v>
      </c>
      <c r="D57" s="235"/>
      <c r="E57" s="181">
        <v>5.7329999999999997</v>
      </c>
      <c r="F57" s="182"/>
      <c r="G57" s="183"/>
      <c r="M57" s="179" t="s">
        <v>118</v>
      </c>
      <c r="O57" s="170"/>
    </row>
    <row r="58" spans="1:15">
      <c r="A58" s="177"/>
      <c r="B58" s="180"/>
      <c r="C58" s="234" t="s">
        <v>119</v>
      </c>
      <c r="D58" s="235"/>
      <c r="E58" s="181">
        <v>11.919</v>
      </c>
      <c r="F58" s="182"/>
      <c r="G58" s="183"/>
      <c r="M58" s="179" t="s">
        <v>119</v>
      </c>
      <c r="O58" s="170"/>
    </row>
    <row r="59" spans="1:15">
      <c r="A59" s="177"/>
      <c r="B59" s="180"/>
      <c r="C59" s="234" t="s">
        <v>120</v>
      </c>
      <c r="D59" s="235"/>
      <c r="E59" s="181">
        <v>89.037000000000006</v>
      </c>
      <c r="F59" s="182"/>
      <c r="G59" s="183"/>
      <c r="M59" s="179" t="s">
        <v>120</v>
      </c>
      <c r="O59" s="170"/>
    </row>
    <row r="60" spans="1:15">
      <c r="A60" s="177"/>
      <c r="B60" s="180"/>
      <c r="C60" s="234" t="s">
        <v>121</v>
      </c>
      <c r="D60" s="235"/>
      <c r="E60" s="181">
        <v>23.013000000000002</v>
      </c>
      <c r="F60" s="182"/>
      <c r="G60" s="183"/>
      <c r="M60" s="179" t="s">
        <v>121</v>
      </c>
      <c r="O60" s="170"/>
    </row>
    <row r="61" spans="1:15">
      <c r="A61" s="177"/>
      <c r="B61" s="180"/>
      <c r="C61" s="234" t="s">
        <v>122</v>
      </c>
      <c r="D61" s="235"/>
      <c r="E61" s="181">
        <v>3.7170000000000001</v>
      </c>
      <c r="F61" s="182"/>
      <c r="G61" s="183"/>
      <c r="M61" s="179" t="s">
        <v>122</v>
      </c>
      <c r="O61" s="170"/>
    </row>
    <row r="62" spans="1:15">
      <c r="A62" s="177"/>
      <c r="B62" s="180"/>
      <c r="C62" s="234" t="s">
        <v>123</v>
      </c>
      <c r="D62" s="235"/>
      <c r="E62" s="181">
        <v>18.84</v>
      </c>
      <c r="F62" s="182"/>
      <c r="G62" s="183"/>
      <c r="M62" s="179" t="s">
        <v>123</v>
      </c>
      <c r="O62" s="170"/>
    </row>
    <row r="63" spans="1:15">
      <c r="A63" s="177"/>
      <c r="B63" s="180"/>
      <c r="C63" s="234" t="s">
        <v>124</v>
      </c>
      <c r="D63" s="235"/>
      <c r="E63" s="181">
        <v>62.76</v>
      </c>
      <c r="F63" s="182"/>
      <c r="G63" s="183"/>
      <c r="M63" s="179" t="s">
        <v>124</v>
      </c>
      <c r="O63" s="170"/>
    </row>
    <row r="64" spans="1:15">
      <c r="A64" s="177"/>
      <c r="B64" s="180"/>
      <c r="C64" s="234" t="s">
        <v>125</v>
      </c>
      <c r="D64" s="235"/>
      <c r="E64" s="181">
        <v>106.182</v>
      </c>
      <c r="F64" s="182"/>
      <c r="G64" s="183"/>
      <c r="M64" s="179" t="s">
        <v>125</v>
      </c>
      <c r="O64" s="170"/>
    </row>
    <row r="65" spans="1:15">
      <c r="A65" s="177"/>
      <c r="B65" s="180"/>
      <c r="C65" s="234" t="s">
        <v>126</v>
      </c>
      <c r="D65" s="235"/>
      <c r="E65" s="181">
        <v>11.772</v>
      </c>
      <c r="F65" s="182"/>
      <c r="G65" s="183"/>
      <c r="M65" s="179" t="s">
        <v>126</v>
      </c>
      <c r="O65" s="170"/>
    </row>
    <row r="66" spans="1:15">
      <c r="A66" s="177"/>
      <c r="B66" s="180"/>
      <c r="C66" s="234" t="s">
        <v>127</v>
      </c>
      <c r="D66" s="235"/>
      <c r="E66" s="181">
        <v>9.8475000000000001</v>
      </c>
      <c r="F66" s="182"/>
      <c r="G66" s="183"/>
      <c r="M66" s="179" t="s">
        <v>127</v>
      </c>
      <c r="O66" s="170"/>
    </row>
    <row r="67" spans="1:15">
      <c r="A67" s="177"/>
      <c r="B67" s="180"/>
      <c r="C67" s="234" t="s">
        <v>128</v>
      </c>
      <c r="D67" s="235"/>
      <c r="E67" s="181">
        <v>7.8944999999999999</v>
      </c>
      <c r="F67" s="182"/>
      <c r="G67" s="183"/>
      <c r="M67" s="179" t="s">
        <v>128</v>
      </c>
      <c r="O67" s="170"/>
    </row>
    <row r="68" spans="1:15">
      <c r="A68" s="177"/>
      <c r="B68" s="180"/>
      <c r="C68" s="234" t="s">
        <v>129</v>
      </c>
      <c r="D68" s="235"/>
      <c r="E68" s="181">
        <v>25.556999999999999</v>
      </c>
      <c r="F68" s="182"/>
      <c r="G68" s="183"/>
      <c r="M68" s="179" t="s">
        <v>129</v>
      </c>
      <c r="O68" s="170"/>
    </row>
    <row r="69" spans="1:15">
      <c r="A69" s="177"/>
      <c r="B69" s="180"/>
      <c r="C69" s="234" t="s">
        <v>130</v>
      </c>
      <c r="D69" s="235"/>
      <c r="E69" s="181">
        <v>7.6784999999999997</v>
      </c>
      <c r="F69" s="182"/>
      <c r="G69" s="183"/>
      <c r="M69" s="179" t="s">
        <v>130</v>
      </c>
      <c r="O69" s="170"/>
    </row>
    <row r="70" spans="1:15">
      <c r="A70" s="177"/>
      <c r="B70" s="180"/>
      <c r="C70" s="234" t="s">
        <v>131</v>
      </c>
      <c r="D70" s="235"/>
      <c r="E70" s="181">
        <v>35.865000000000002</v>
      </c>
      <c r="F70" s="182"/>
      <c r="G70" s="183"/>
      <c r="M70" s="179" t="s">
        <v>131</v>
      </c>
      <c r="O70" s="170"/>
    </row>
    <row r="71" spans="1:15">
      <c r="A71" s="177"/>
      <c r="B71" s="180"/>
      <c r="C71" s="234" t="s">
        <v>132</v>
      </c>
      <c r="D71" s="235"/>
      <c r="E71" s="181">
        <v>0</v>
      </c>
      <c r="F71" s="182"/>
      <c r="G71" s="183"/>
      <c r="M71" s="179" t="s">
        <v>132</v>
      </c>
      <c r="O71" s="170"/>
    </row>
    <row r="72" spans="1:15">
      <c r="A72" s="177"/>
      <c r="B72" s="180"/>
      <c r="C72" s="234" t="s">
        <v>133</v>
      </c>
      <c r="D72" s="235"/>
      <c r="E72" s="181">
        <v>6.3620000000000001</v>
      </c>
      <c r="F72" s="182"/>
      <c r="G72" s="183"/>
      <c r="M72" s="179" t="s">
        <v>133</v>
      </c>
      <c r="O72" s="170"/>
    </row>
    <row r="73" spans="1:15">
      <c r="A73" s="177"/>
      <c r="B73" s="180"/>
      <c r="C73" s="234" t="s">
        <v>134</v>
      </c>
      <c r="D73" s="235"/>
      <c r="E73" s="181">
        <v>6.3620000000000001</v>
      </c>
      <c r="F73" s="182"/>
      <c r="G73" s="183"/>
      <c r="M73" s="179" t="s">
        <v>134</v>
      </c>
      <c r="O73" s="170"/>
    </row>
    <row r="74" spans="1:15">
      <c r="A74" s="177"/>
      <c r="B74" s="180"/>
      <c r="C74" s="234" t="s">
        <v>135</v>
      </c>
      <c r="D74" s="235"/>
      <c r="E74" s="181">
        <v>7.8520000000000003</v>
      </c>
      <c r="F74" s="182"/>
      <c r="G74" s="183"/>
      <c r="M74" s="179" t="s">
        <v>135</v>
      </c>
      <c r="O74" s="170"/>
    </row>
    <row r="75" spans="1:15">
      <c r="A75" s="177"/>
      <c r="B75" s="180"/>
      <c r="C75" s="234" t="s">
        <v>136</v>
      </c>
      <c r="D75" s="235"/>
      <c r="E75" s="181">
        <v>11.31</v>
      </c>
      <c r="F75" s="182"/>
      <c r="G75" s="183"/>
      <c r="M75" s="179" t="s">
        <v>136</v>
      </c>
      <c r="O75" s="170"/>
    </row>
    <row r="76" spans="1:15">
      <c r="A76" s="177"/>
      <c r="B76" s="180"/>
      <c r="C76" s="234" t="s">
        <v>137</v>
      </c>
      <c r="D76" s="235"/>
      <c r="E76" s="181">
        <v>3.7749999999999999</v>
      </c>
      <c r="F76" s="182"/>
      <c r="G76" s="183"/>
      <c r="M76" s="179" t="s">
        <v>137</v>
      </c>
      <c r="O76" s="170"/>
    </row>
    <row r="77" spans="1:15">
      <c r="A77" s="177"/>
      <c r="B77" s="180"/>
      <c r="C77" s="234" t="s">
        <v>138</v>
      </c>
      <c r="D77" s="235"/>
      <c r="E77" s="181">
        <v>11.31</v>
      </c>
      <c r="F77" s="182"/>
      <c r="G77" s="183"/>
      <c r="M77" s="179" t="s">
        <v>138</v>
      </c>
      <c r="O77" s="170"/>
    </row>
    <row r="78" spans="1:15">
      <c r="A78" s="177"/>
      <c r="B78" s="180"/>
      <c r="C78" s="234" t="s">
        <v>139</v>
      </c>
      <c r="D78" s="235"/>
      <c r="E78" s="181">
        <v>3.7749999999999999</v>
      </c>
      <c r="F78" s="182"/>
      <c r="G78" s="183"/>
      <c r="M78" s="179" t="s">
        <v>139</v>
      </c>
      <c r="O78" s="170"/>
    </row>
    <row r="79" spans="1:15">
      <c r="A79" s="177"/>
      <c r="B79" s="180"/>
      <c r="C79" s="234" t="s">
        <v>140</v>
      </c>
      <c r="D79" s="235"/>
      <c r="E79" s="181">
        <v>6.1950000000000003</v>
      </c>
      <c r="F79" s="182"/>
      <c r="G79" s="183"/>
      <c r="M79" s="179" t="s">
        <v>140</v>
      </c>
      <c r="O79" s="170"/>
    </row>
    <row r="80" spans="1:15">
      <c r="A80" s="177"/>
      <c r="B80" s="180"/>
      <c r="C80" s="234" t="s">
        <v>141</v>
      </c>
      <c r="D80" s="235"/>
      <c r="E80" s="181">
        <v>6.3079999999999998</v>
      </c>
      <c r="F80" s="182"/>
      <c r="G80" s="183"/>
      <c r="M80" s="179" t="s">
        <v>141</v>
      </c>
      <c r="O80" s="170"/>
    </row>
    <row r="81" spans="1:104">
      <c r="A81" s="177"/>
      <c r="B81" s="180"/>
      <c r="C81" s="234" t="s">
        <v>142</v>
      </c>
      <c r="D81" s="235"/>
      <c r="E81" s="181">
        <v>14.41</v>
      </c>
      <c r="F81" s="182"/>
      <c r="G81" s="183"/>
      <c r="M81" s="179" t="s">
        <v>142</v>
      </c>
      <c r="O81" s="170"/>
    </row>
    <row r="82" spans="1:104">
      <c r="A82" s="177"/>
      <c r="B82" s="180"/>
      <c r="C82" s="234" t="s">
        <v>143</v>
      </c>
      <c r="D82" s="235"/>
      <c r="E82" s="181">
        <v>12.507</v>
      </c>
      <c r="F82" s="182"/>
      <c r="G82" s="183"/>
      <c r="M82" s="179" t="s">
        <v>143</v>
      </c>
      <c r="O82" s="170"/>
    </row>
    <row r="83" spans="1:104">
      <c r="A83" s="177"/>
      <c r="B83" s="180"/>
      <c r="C83" s="234" t="s">
        <v>144</v>
      </c>
      <c r="D83" s="235"/>
      <c r="E83" s="181">
        <v>2.4249999999999998</v>
      </c>
      <c r="F83" s="182"/>
      <c r="G83" s="183"/>
      <c r="M83" s="179" t="s">
        <v>144</v>
      </c>
      <c r="O83" s="170"/>
    </row>
    <row r="84" spans="1:104">
      <c r="A84" s="177"/>
      <c r="B84" s="180"/>
      <c r="C84" s="234" t="s">
        <v>145</v>
      </c>
      <c r="D84" s="235"/>
      <c r="E84" s="181">
        <v>11.31</v>
      </c>
      <c r="F84" s="182"/>
      <c r="G84" s="183"/>
      <c r="M84" s="179" t="s">
        <v>145</v>
      </c>
      <c r="O84" s="170"/>
    </row>
    <row r="85" spans="1:104">
      <c r="A85" s="177"/>
      <c r="B85" s="180"/>
      <c r="C85" s="234" t="s">
        <v>146</v>
      </c>
      <c r="D85" s="235"/>
      <c r="E85" s="181">
        <v>3.7749999999999999</v>
      </c>
      <c r="F85" s="182"/>
      <c r="G85" s="183"/>
      <c r="M85" s="179" t="s">
        <v>146</v>
      </c>
      <c r="O85" s="170"/>
    </row>
    <row r="86" spans="1:104">
      <c r="A86" s="177"/>
      <c r="B86" s="180"/>
      <c r="C86" s="234" t="s">
        <v>147</v>
      </c>
      <c r="D86" s="235"/>
      <c r="E86" s="181">
        <v>59.826999999999998</v>
      </c>
      <c r="F86" s="182"/>
      <c r="G86" s="183"/>
      <c r="M86" s="179" t="s">
        <v>147</v>
      </c>
      <c r="O86" s="170"/>
    </row>
    <row r="87" spans="1:104">
      <c r="A87" s="177"/>
      <c r="B87" s="180"/>
      <c r="C87" s="234" t="s">
        <v>148</v>
      </c>
      <c r="D87" s="235"/>
      <c r="E87" s="181">
        <v>0</v>
      </c>
      <c r="F87" s="182"/>
      <c r="G87" s="183"/>
      <c r="M87" s="179" t="s">
        <v>148</v>
      </c>
      <c r="O87" s="170"/>
    </row>
    <row r="88" spans="1:104">
      <c r="A88" s="177"/>
      <c r="B88" s="180"/>
      <c r="C88" s="234" t="s">
        <v>149</v>
      </c>
      <c r="D88" s="235"/>
      <c r="E88" s="181">
        <v>1.06</v>
      </c>
      <c r="F88" s="182"/>
      <c r="G88" s="183"/>
      <c r="M88" s="179" t="s">
        <v>149</v>
      </c>
      <c r="O88" s="170"/>
    </row>
    <row r="89" spans="1:104">
      <c r="A89" s="177"/>
      <c r="B89" s="180"/>
      <c r="C89" s="234" t="s">
        <v>150</v>
      </c>
      <c r="D89" s="235"/>
      <c r="E89" s="181">
        <v>2.16</v>
      </c>
      <c r="F89" s="182"/>
      <c r="G89" s="183"/>
      <c r="M89" s="179" t="s">
        <v>150</v>
      </c>
      <c r="O89" s="170"/>
    </row>
    <row r="90" spans="1:104">
      <c r="A90" s="177"/>
      <c r="B90" s="180"/>
      <c r="C90" s="234" t="s">
        <v>151</v>
      </c>
      <c r="D90" s="235"/>
      <c r="E90" s="181">
        <v>2.4</v>
      </c>
      <c r="F90" s="182"/>
      <c r="G90" s="183"/>
      <c r="M90" s="179" t="s">
        <v>151</v>
      </c>
      <c r="O90" s="170"/>
    </row>
    <row r="91" spans="1:104">
      <c r="A91" s="177"/>
      <c r="B91" s="180"/>
      <c r="C91" s="234" t="s">
        <v>152</v>
      </c>
      <c r="D91" s="235"/>
      <c r="E91" s="181">
        <v>1.6</v>
      </c>
      <c r="F91" s="182"/>
      <c r="G91" s="183"/>
      <c r="M91" s="179" t="s">
        <v>152</v>
      </c>
      <c r="O91" s="170"/>
    </row>
    <row r="92" spans="1:104">
      <c r="A92" s="177"/>
      <c r="B92" s="180"/>
      <c r="C92" s="234" t="s">
        <v>153</v>
      </c>
      <c r="D92" s="235"/>
      <c r="E92" s="181">
        <v>2.4159999999999999</v>
      </c>
      <c r="F92" s="182"/>
      <c r="G92" s="183"/>
      <c r="M92" s="179" t="s">
        <v>153</v>
      </c>
      <c r="O92" s="170"/>
    </row>
    <row r="93" spans="1:104">
      <c r="A93" s="171">
        <v>4</v>
      </c>
      <c r="B93" s="172" t="s">
        <v>154</v>
      </c>
      <c r="C93" s="173" t="s">
        <v>155</v>
      </c>
      <c r="D93" s="174" t="s">
        <v>90</v>
      </c>
      <c r="E93" s="175">
        <v>4.32</v>
      </c>
      <c r="F93" s="175">
        <v>0</v>
      </c>
      <c r="G93" s="176">
        <f>E93*F93</f>
        <v>0</v>
      </c>
      <c r="O93" s="170">
        <v>2</v>
      </c>
      <c r="AA93" s="146">
        <v>1</v>
      </c>
      <c r="AB93" s="146">
        <v>1</v>
      </c>
      <c r="AC93" s="146">
        <v>1</v>
      </c>
      <c r="AZ93" s="146">
        <v>1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A93" s="170">
        <v>1</v>
      </c>
      <c r="CB93" s="170">
        <v>1</v>
      </c>
      <c r="CZ93" s="146">
        <v>0</v>
      </c>
    </row>
    <row r="94" spans="1:104">
      <c r="A94" s="177"/>
      <c r="B94" s="180"/>
      <c r="C94" s="234" t="s">
        <v>100</v>
      </c>
      <c r="D94" s="235"/>
      <c r="E94" s="181">
        <v>0</v>
      </c>
      <c r="F94" s="182"/>
      <c r="G94" s="183"/>
      <c r="M94" s="179" t="s">
        <v>100</v>
      </c>
      <c r="O94" s="170"/>
    </row>
    <row r="95" spans="1:104">
      <c r="A95" s="177"/>
      <c r="B95" s="180"/>
      <c r="C95" s="234" t="s">
        <v>156</v>
      </c>
      <c r="D95" s="235"/>
      <c r="E95" s="181">
        <v>0.72</v>
      </c>
      <c r="F95" s="182"/>
      <c r="G95" s="183"/>
      <c r="M95" s="179" t="s">
        <v>156</v>
      </c>
      <c r="O95" s="170"/>
    </row>
    <row r="96" spans="1:104">
      <c r="A96" s="177"/>
      <c r="B96" s="180"/>
      <c r="C96" s="234" t="s">
        <v>157</v>
      </c>
      <c r="D96" s="235"/>
      <c r="E96" s="181">
        <v>0.72</v>
      </c>
      <c r="F96" s="182"/>
      <c r="G96" s="183"/>
      <c r="M96" s="179" t="s">
        <v>157</v>
      </c>
      <c r="O96" s="170"/>
    </row>
    <row r="97" spans="1:104">
      <c r="A97" s="177"/>
      <c r="B97" s="180"/>
      <c r="C97" s="234" t="s">
        <v>158</v>
      </c>
      <c r="D97" s="235"/>
      <c r="E97" s="181">
        <v>0.36</v>
      </c>
      <c r="F97" s="182"/>
      <c r="G97" s="183"/>
      <c r="M97" s="179" t="s">
        <v>158</v>
      </c>
      <c r="O97" s="170"/>
    </row>
    <row r="98" spans="1:104">
      <c r="A98" s="177"/>
      <c r="B98" s="180"/>
      <c r="C98" s="234" t="s">
        <v>159</v>
      </c>
      <c r="D98" s="235"/>
      <c r="E98" s="181">
        <v>0.36</v>
      </c>
      <c r="F98" s="182"/>
      <c r="G98" s="183"/>
      <c r="M98" s="179" t="s">
        <v>159</v>
      </c>
      <c r="O98" s="170"/>
    </row>
    <row r="99" spans="1:104">
      <c r="A99" s="177"/>
      <c r="B99" s="180"/>
      <c r="C99" s="234" t="s">
        <v>160</v>
      </c>
      <c r="D99" s="235"/>
      <c r="E99" s="181">
        <v>0.72</v>
      </c>
      <c r="F99" s="182"/>
      <c r="G99" s="183"/>
      <c r="M99" s="179" t="s">
        <v>160</v>
      </c>
      <c r="O99" s="170"/>
    </row>
    <row r="100" spans="1:104">
      <c r="A100" s="177"/>
      <c r="B100" s="180"/>
      <c r="C100" s="234" t="s">
        <v>161</v>
      </c>
      <c r="D100" s="235"/>
      <c r="E100" s="181">
        <v>0.72</v>
      </c>
      <c r="F100" s="182"/>
      <c r="G100" s="183"/>
      <c r="M100" s="179" t="s">
        <v>161</v>
      </c>
      <c r="O100" s="170"/>
    </row>
    <row r="101" spans="1:104">
      <c r="A101" s="177"/>
      <c r="B101" s="180"/>
      <c r="C101" s="234" t="s">
        <v>162</v>
      </c>
      <c r="D101" s="235"/>
      <c r="E101" s="181">
        <v>0.72</v>
      </c>
      <c r="F101" s="182"/>
      <c r="G101" s="183"/>
      <c r="M101" s="179" t="s">
        <v>162</v>
      </c>
      <c r="O101" s="170"/>
    </row>
    <row r="102" spans="1:104">
      <c r="A102" s="171">
        <v>5</v>
      </c>
      <c r="B102" s="172" t="s">
        <v>163</v>
      </c>
      <c r="C102" s="173" t="s">
        <v>164</v>
      </c>
      <c r="D102" s="174" t="s">
        <v>90</v>
      </c>
      <c r="E102" s="175">
        <v>3853.2660000000001</v>
      </c>
      <c r="F102" s="175">
        <v>0</v>
      </c>
      <c r="G102" s="176">
        <f>E102*F102</f>
        <v>0</v>
      </c>
      <c r="O102" s="170">
        <v>2</v>
      </c>
      <c r="AA102" s="146">
        <v>1</v>
      </c>
      <c r="AB102" s="146">
        <v>1</v>
      </c>
      <c r="AC102" s="146">
        <v>1</v>
      </c>
      <c r="AZ102" s="146">
        <v>1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A102" s="170">
        <v>1</v>
      </c>
      <c r="CB102" s="170">
        <v>1</v>
      </c>
      <c r="CZ102" s="146">
        <v>0</v>
      </c>
    </row>
    <row r="103" spans="1:104" ht="22.5">
      <c r="A103" s="177"/>
      <c r="B103" s="178"/>
      <c r="C103" s="231" t="s">
        <v>165</v>
      </c>
      <c r="D103" s="232"/>
      <c r="E103" s="232"/>
      <c r="F103" s="232"/>
      <c r="G103" s="233"/>
      <c r="L103" s="179" t="s">
        <v>165</v>
      </c>
      <c r="O103" s="170">
        <v>3</v>
      </c>
    </row>
    <row r="104" spans="1:104" ht="22.5">
      <c r="A104" s="177"/>
      <c r="B104" s="180"/>
      <c r="C104" s="234" t="s">
        <v>166</v>
      </c>
      <c r="D104" s="235"/>
      <c r="E104" s="181">
        <v>0</v>
      </c>
      <c r="F104" s="182"/>
      <c r="G104" s="183"/>
      <c r="M104" s="179" t="s">
        <v>166</v>
      </c>
      <c r="O104" s="170"/>
    </row>
    <row r="105" spans="1:104">
      <c r="A105" s="177"/>
      <c r="B105" s="180"/>
      <c r="C105" s="234" t="s">
        <v>167</v>
      </c>
      <c r="D105" s="235"/>
      <c r="E105" s="181">
        <v>818.41200000000003</v>
      </c>
      <c r="F105" s="182"/>
      <c r="G105" s="183"/>
      <c r="M105" s="179" t="s">
        <v>167</v>
      </c>
      <c r="O105" s="170"/>
    </row>
    <row r="106" spans="1:104">
      <c r="A106" s="177"/>
      <c r="B106" s="180"/>
      <c r="C106" s="234" t="s">
        <v>168</v>
      </c>
      <c r="D106" s="235"/>
      <c r="E106" s="181">
        <v>9.6389999999999993</v>
      </c>
      <c r="F106" s="182"/>
      <c r="G106" s="183"/>
      <c r="M106" s="179" t="s">
        <v>168</v>
      </c>
      <c r="O106" s="170"/>
    </row>
    <row r="107" spans="1:104">
      <c r="A107" s="177"/>
      <c r="B107" s="180"/>
      <c r="C107" s="234" t="s">
        <v>169</v>
      </c>
      <c r="D107" s="235"/>
      <c r="E107" s="181">
        <v>39.380200000000002</v>
      </c>
      <c r="F107" s="182"/>
      <c r="G107" s="183"/>
      <c r="M107" s="179" t="s">
        <v>169</v>
      </c>
      <c r="O107" s="170"/>
    </row>
    <row r="108" spans="1:104">
      <c r="A108" s="177"/>
      <c r="B108" s="180"/>
      <c r="C108" s="234" t="s">
        <v>170</v>
      </c>
      <c r="D108" s="235"/>
      <c r="E108" s="181">
        <v>97.754999999999995</v>
      </c>
      <c r="F108" s="182"/>
      <c r="G108" s="183"/>
      <c r="M108" s="179" t="s">
        <v>170</v>
      </c>
      <c r="O108" s="170"/>
    </row>
    <row r="109" spans="1:104">
      <c r="A109" s="177"/>
      <c r="B109" s="180"/>
      <c r="C109" s="234" t="s">
        <v>171</v>
      </c>
      <c r="D109" s="235"/>
      <c r="E109" s="181">
        <v>34.146000000000001</v>
      </c>
      <c r="F109" s="182"/>
      <c r="G109" s="183"/>
      <c r="M109" s="179" t="s">
        <v>171</v>
      </c>
      <c r="O109" s="170"/>
    </row>
    <row r="110" spans="1:104">
      <c r="A110" s="177"/>
      <c r="B110" s="180"/>
      <c r="C110" s="234" t="s">
        <v>172</v>
      </c>
      <c r="D110" s="235"/>
      <c r="E110" s="181">
        <v>822.10799999999995</v>
      </c>
      <c r="F110" s="182"/>
      <c r="G110" s="183"/>
      <c r="M110" s="179" t="s">
        <v>172</v>
      </c>
      <c r="O110" s="170"/>
    </row>
    <row r="111" spans="1:104">
      <c r="A111" s="177"/>
      <c r="B111" s="180"/>
      <c r="C111" s="234" t="s">
        <v>173</v>
      </c>
      <c r="D111" s="235"/>
      <c r="E111" s="181">
        <v>29.636199999999999</v>
      </c>
      <c r="F111" s="182"/>
      <c r="G111" s="183"/>
      <c r="M111" s="179" t="s">
        <v>173</v>
      </c>
      <c r="O111" s="170"/>
    </row>
    <row r="112" spans="1:104">
      <c r="A112" s="177"/>
      <c r="B112" s="180"/>
      <c r="C112" s="234" t="s">
        <v>174</v>
      </c>
      <c r="D112" s="235"/>
      <c r="E112" s="181">
        <v>147.32550000000001</v>
      </c>
      <c r="F112" s="182"/>
      <c r="G112" s="183"/>
      <c r="M112" s="179" t="s">
        <v>174</v>
      </c>
      <c r="O112" s="170"/>
    </row>
    <row r="113" spans="1:15">
      <c r="A113" s="177"/>
      <c r="B113" s="180"/>
      <c r="C113" s="234" t="s">
        <v>175</v>
      </c>
      <c r="D113" s="235"/>
      <c r="E113" s="181">
        <v>79.863</v>
      </c>
      <c r="F113" s="182"/>
      <c r="G113" s="183"/>
      <c r="M113" s="179" t="s">
        <v>175</v>
      </c>
      <c r="O113" s="170"/>
    </row>
    <row r="114" spans="1:15">
      <c r="A114" s="177"/>
      <c r="B114" s="180"/>
      <c r="C114" s="234" t="s">
        <v>176</v>
      </c>
      <c r="D114" s="235"/>
      <c r="E114" s="181">
        <v>20.0655</v>
      </c>
      <c r="F114" s="182"/>
      <c r="G114" s="183"/>
      <c r="M114" s="179" t="s">
        <v>176</v>
      </c>
      <c r="O114" s="170"/>
    </row>
    <row r="115" spans="1:15">
      <c r="A115" s="177"/>
      <c r="B115" s="180"/>
      <c r="C115" s="234" t="s">
        <v>177</v>
      </c>
      <c r="D115" s="235"/>
      <c r="E115" s="181">
        <v>41.716500000000003</v>
      </c>
      <c r="F115" s="182"/>
      <c r="G115" s="183"/>
      <c r="M115" s="179" t="s">
        <v>177</v>
      </c>
      <c r="O115" s="170"/>
    </row>
    <row r="116" spans="1:15">
      <c r="A116" s="177"/>
      <c r="B116" s="180"/>
      <c r="C116" s="234" t="s">
        <v>178</v>
      </c>
      <c r="D116" s="235"/>
      <c r="E116" s="181">
        <v>311.62950000000001</v>
      </c>
      <c r="F116" s="182"/>
      <c r="G116" s="183"/>
      <c r="M116" s="179" t="s">
        <v>178</v>
      </c>
      <c r="O116" s="170"/>
    </row>
    <row r="117" spans="1:15">
      <c r="A117" s="177"/>
      <c r="B117" s="180"/>
      <c r="C117" s="234" t="s">
        <v>179</v>
      </c>
      <c r="D117" s="235"/>
      <c r="E117" s="181">
        <v>80.545500000000004</v>
      </c>
      <c r="F117" s="182"/>
      <c r="G117" s="183"/>
      <c r="M117" s="179" t="s">
        <v>179</v>
      </c>
      <c r="O117" s="170"/>
    </row>
    <row r="118" spans="1:15">
      <c r="A118" s="177"/>
      <c r="B118" s="180"/>
      <c r="C118" s="234" t="s">
        <v>180</v>
      </c>
      <c r="D118" s="235"/>
      <c r="E118" s="181">
        <v>7.4340000000000002</v>
      </c>
      <c r="F118" s="182"/>
      <c r="G118" s="183"/>
      <c r="M118" s="179" t="s">
        <v>180</v>
      </c>
      <c r="O118" s="170"/>
    </row>
    <row r="119" spans="1:15">
      <c r="A119" s="177"/>
      <c r="B119" s="180"/>
      <c r="C119" s="234" t="s">
        <v>181</v>
      </c>
      <c r="D119" s="235"/>
      <c r="E119" s="181">
        <v>37.68</v>
      </c>
      <c r="F119" s="182"/>
      <c r="G119" s="183"/>
      <c r="M119" s="179" t="s">
        <v>181</v>
      </c>
      <c r="O119" s="170"/>
    </row>
    <row r="120" spans="1:15">
      <c r="A120" s="177"/>
      <c r="B120" s="180"/>
      <c r="C120" s="234" t="s">
        <v>182</v>
      </c>
      <c r="D120" s="235"/>
      <c r="E120" s="181">
        <v>219.66</v>
      </c>
      <c r="F120" s="182"/>
      <c r="G120" s="183"/>
      <c r="M120" s="179" t="s">
        <v>182</v>
      </c>
      <c r="O120" s="170"/>
    </row>
    <row r="121" spans="1:15">
      <c r="A121" s="177"/>
      <c r="B121" s="180"/>
      <c r="C121" s="234" t="s">
        <v>183</v>
      </c>
      <c r="D121" s="235"/>
      <c r="E121" s="181">
        <v>371.637</v>
      </c>
      <c r="F121" s="182"/>
      <c r="G121" s="183"/>
      <c r="M121" s="179" t="s">
        <v>183</v>
      </c>
      <c r="O121" s="170"/>
    </row>
    <row r="122" spans="1:15">
      <c r="A122" s="177"/>
      <c r="B122" s="180"/>
      <c r="C122" s="234" t="s">
        <v>184</v>
      </c>
      <c r="D122" s="235"/>
      <c r="E122" s="181">
        <v>29.43</v>
      </c>
      <c r="F122" s="182"/>
      <c r="G122" s="183"/>
      <c r="M122" s="179" t="s">
        <v>184</v>
      </c>
      <c r="O122" s="170"/>
    </row>
    <row r="123" spans="1:15">
      <c r="A123" s="177"/>
      <c r="B123" s="180"/>
      <c r="C123" s="234" t="s">
        <v>185</v>
      </c>
      <c r="D123" s="235"/>
      <c r="E123" s="181">
        <v>24.6188</v>
      </c>
      <c r="F123" s="182"/>
      <c r="G123" s="183"/>
      <c r="M123" s="179" t="s">
        <v>185</v>
      </c>
      <c r="O123" s="170"/>
    </row>
    <row r="124" spans="1:15">
      <c r="A124" s="177"/>
      <c r="B124" s="180"/>
      <c r="C124" s="234" t="s">
        <v>186</v>
      </c>
      <c r="D124" s="235"/>
      <c r="E124" s="181">
        <v>19.7363</v>
      </c>
      <c r="F124" s="182"/>
      <c r="G124" s="183"/>
      <c r="M124" s="179" t="s">
        <v>186</v>
      </c>
      <c r="O124" s="170"/>
    </row>
    <row r="125" spans="1:15">
      <c r="A125" s="177"/>
      <c r="B125" s="180"/>
      <c r="C125" s="234" t="s">
        <v>187</v>
      </c>
      <c r="D125" s="235"/>
      <c r="E125" s="181">
        <v>89.4495</v>
      </c>
      <c r="F125" s="182"/>
      <c r="G125" s="183"/>
      <c r="M125" s="179" t="s">
        <v>187</v>
      </c>
      <c r="O125" s="170"/>
    </row>
    <row r="126" spans="1:15">
      <c r="A126" s="177"/>
      <c r="B126" s="180"/>
      <c r="C126" s="234" t="s">
        <v>188</v>
      </c>
      <c r="D126" s="235"/>
      <c r="E126" s="181">
        <v>15.356999999999999</v>
      </c>
      <c r="F126" s="182"/>
      <c r="G126" s="183"/>
      <c r="M126" s="179" t="s">
        <v>188</v>
      </c>
      <c r="O126" s="170"/>
    </row>
    <row r="127" spans="1:15">
      <c r="A127" s="177"/>
      <c r="B127" s="180"/>
      <c r="C127" s="234" t="s">
        <v>189</v>
      </c>
      <c r="D127" s="235"/>
      <c r="E127" s="181">
        <v>125.5275</v>
      </c>
      <c r="F127" s="182"/>
      <c r="G127" s="183"/>
      <c r="M127" s="179" t="s">
        <v>189</v>
      </c>
      <c r="O127" s="170"/>
    </row>
    <row r="128" spans="1:15">
      <c r="A128" s="177"/>
      <c r="B128" s="180"/>
      <c r="C128" s="234" t="s">
        <v>132</v>
      </c>
      <c r="D128" s="235"/>
      <c r="E128" s="181">
        <v>0</v>
      </c>
      <c r="F128" s="182"/>
      <c r="G128" s="183"/>
      <c r="M128" s="179" t="s">
        <v>132</v>
      </c>
      <c r="O128" s="170"/>
    </row>
    <row r="129" spans="1:15">
      <c r="A129" s="177"/>
      <c r="B129" s="180"/>
      <c r="C129" s="234" t="s">
        <v>190</v>
      </c>
      <c r="D129" s="235"/>
      <c r="E129" s="181">
        <v>15.904999999999999</v>
      </c>
      <c r="F129" s="182"/>
      <c r="G129" s="183"/>
      <c r="M129" s="179" t="s">
        <v>190</v>
      </c>
      <c r="O129" s="170"/>
    </row>
    <row r="130" spans="1:15">
      <c r="A130" s="177"/>
      <c r="B130" s="180"/>
      <c r="C130" s="234" t="s">
        <v>191</v>
      </c>
      <c r="D130" s="235"/>
      <c r="E130" s="181">
        <v>15.904999999999999</v>
      </c>
      <c r="F130" s="182"/>
      <c r="G130" s="183"/>
      <c r="M130" s="179" t="s">
        <v>191</v>
      </c>
      <c r="O130" s="170"/>
    </row>
    <row r="131" spans="1:15">
      <c r="A131" s="177"/>
      <c r="B131" s="180"/>
      <c r="C131" s="234" t="s">
        <v>192</v>
      </c>
      <c r="D131" s="235"/>
      <c r="E131" s="181">
        <v>19.63</v>
      </c>
      <c r="F131" s="182"/>
      <c r="G131" s="183"/>
      <c r="M131" s="179" t="s">
        <v>192</v>
      </c>
      <c r="O131" s="170"/>
    </row>
    <row r="132" spans="1:15">
      <c r="A132" s="177"/>
      <c r="B132" s="180"/>
      <c r="C132" s="234" t="s">
        <v>193</v>
      </c>
      <c r="D132" s="235"/>
      <c r="E132" s="181">
        <v>22.62</v>
      </c>
      <c r="F132" s="182"/>
      <c r="G132" s="183"/>
      <c r="M132" s="179" t="s">
        <v>193</v>
      </c>
      <c r="O132" s="170"/>
    </row>
    <row r="133" spans="1:15">
      <c r="A133" s="177"/>
      <c r="B133" s="180"/>
      <c r="C133" s="234" t="s">
        <v>194</v>
      </c>
      <c r="D133" s="235"/>
      <c r="E133" s="181">
        <v>7.55</v>
      </c>
      <c r="F133" s="182"/>
      <c r="G133" s="183"/>
      <c r="M133" s="179" t="s">
        <v>194</v>
      </c>
      <c r="O133" s="170"/>
    </row>
    <row r="134" spans="1:15">
      <c r="A134" s="177"/>
      <c r="B134" s="180"/>
      <c r="C134" s="234" t="s">
        <v>195</v>
      </c>
      <c r="D134" s="235"/>
      <c r="E134" s="181">
        <v>22.62</v>
      </c>
      <c r="F134" s="182"/>
      <c r="G134" s="183"/>
      <c r="M134" s="179" t="s">
        <v>195</v>
      </c>
      <c r="O134" s="170"/>
    </row>
    <row r="135" spans="1:15">
      <c r="A135" s="177"/>
      <c r="B135" s="180"/>
      <c r="C135" s="234" t="s">
        <v>196</v>
      </c>
      <c r="D135" s="235"/>
      <c r="E135" s="181">
        <v>7.55</v>
      </c>
      <c r="F135" s="182"/>
      <c r="G135" s="183"/>
      <c r="M135" s="179" t="s">
        <v>196</v>
      </c>
      <c r="O135" s="170"/>
    </row>
    <row r="136" spans="1:15">
      <c r="A136" s="177"/>
      <c r="B136" s="180"/>
      <c r="C136" s="234" t="s">
        <v>197</v>
      </c>
      <c r="D136" s="235"/>
      <c r="E136" s="181">
        <v>15.487500000000001</v>
      </c>
      <c r="F136" s="182"/>
      <c r="G136" s="183"/>
      <c r="M136" s="179" t="s">
        <v>197</v>
      </c>
      <c r="O136" s="170"/>
    </row>
    <row r="137" spans="1:15">
      <c r="A137" s="177"/>
      <c r="B137" s="180"/>
      <c r="C137" s="234" t="s">
        <v>198</v>
      </c>
      <c r="D137" s="235"/>
      <c r="E137" s="181">
        <v>12.616</v>
      </c>
      <c r="F137" s="182"/>
      <c r="G137" s="183"/>
      <c r="M137" s="179" t="s">
        <v>198</v>
      </c>
      <c r="O137" s="170"/>
    </row>
    <row r="138" spans="1:15">
      <c r="A138" s="177"/>
      <c r="B138" s="180"/>
      <c r="C138" s="234" t="s">
        <v>199</v>
      </c>
      <c r="D138" s="235"/>
      <c r="E138" s="181">
        <v>36.024999999999999</v>
      </c>
      <c r="F138" s="182"/>
      <c r="G138" s="183"/>
      <c r="M138" s="179" t="s">
        <v>199</v>
      </c>
      <c r="O138" s="170"/>
    </row>
    <row r="139" spans="1:15">
      <c r="A139" s="177"/>
      <c r="B139" s="180"/>
      <c r="C139" s="234" t="s">
        <v>200</v>
      </c>
      <c r="D139" s="235"/>
      <c r="E139" s="181">
        <v>25.013999999999999</v>
      </c>
      <c r="F139" s="182"/>
      <c r="G139" s="183"/>
      <c r="M139" s="179" t="s">
        <v>200</v>
      </c>
      <c r="O139" s="170"/>
    </row>
    <row r="140" spans="1:15">
      <c r="A140" s="177"/>
      <c r="B140" s="180"/>
      <c r="C140" s="234" t="s">
        <v>201</v>
      </c>
      <c r="D140" s="235"/>
      <c r="E140" s="181">
        <v>8.4875000000000007</v>
      </c>
      <c r="F140" s="182"/>
      <c r="G140" s="183"/>
      <c r="M140" s="179" t="s">
        <v>201</v>
      </c>
      <c r="O140" s="170"/>
    </row>
    <row r="141" spans="1:15">
      <c r="A141" s="177"/>
      <c r="B141" s="180"/>
      <c r="C141" s="234" t="s">
        <v>202</v>
      </c>
      <c r="D141" s="235"/>
      <c r="E141" s="181">
        <v>22.62</v>
      </c>
      <c r="F141" s="182"/>
      <c r="G141" s="183"/>
      <c r="M141" s="179" t="s">
        <v>202</v>
      </c>
      <c r="O141" s="170"/>
    </row>
    <row r="142" spans="1:15">
      <c r="A142" s="177"/>
      <c r="B142" s="180"/>
      <c r="C142" s="234" t="s">
        <v>203</v>
      </c>
      <c r="D142" s="235"/>
      <c r="E142" s="181">
        <v>7.55</v>
      </c>
      <c r="F142" s="182"/>
      <c r="G142" s="183"/>
      <c r="M142" s="179" t="s">
        <v>203</v>
      </c>
      <c r="O142" s="170"/>
    </row>
    <row r="143" spans="1:15">
      <c r="A143" s="177"/>
      <c r="B143" s="180"/>
      <c r="C143" s="234" t="s">
        <v>204</v>
      </c>
      <c r="D143" s="235"/>
      <c r="E143" s="181">
        <v>119.654</v>
      </c>
      <c r="F143" s="182"/>
      <c r="G143" s="183"/>
      <c r="M143" s="179" t="s">
        <v>204</v>
      </c>
      <c r="O143" s="170"/>
    </row>
    <row r="144" spans="1:15">
      <c r="A144" s="177"/>
      <c r="B144" s="180"/>
      <c r="C144" s="234" t="s">
        <v>148</v>
      </c>
      <c r="D144" s="235"/>
      <c r="E144" s="181">
        <v>0</v>
      </c>
      <c r="F144" s="182"/>
      <c r="G144" s="183"/>
      <c r="M144" s="179" t="s">
        <v>148</v>
      </c>
      <c r="O144" s="170"/>
    </row>
    <row r="145" spans="1:104">
      <c r="A145" s="177"/>
      <c r="B145" s="180"/>
      <c r="C145" s="234" t="s">
        <v>205</v>
      </c>
      <c r="D145" s="235"/>
      <c r="E145" s="181">
        <v>2.12</v>
      </c>
      <c r="F145" s="182"/>
      <c r="G145" s="183"/>
      <c r="M145" s="179" t="s">
        <v>205</v>
      </c>
      <c r="O145" s="170"/>
    </row>
    <row r="146" spans="1:104">
      <c r="A146" s="177"/>
      <c r="B146" s="180"/>
      <c r="C146" s="234" t="s">
        <v>206</v>
      </c>
      <c r="D146" s="235"/>
      <c r="E146" s="181">
        <v>4.32</v>
      </c>
      <c r="F146" s="182"/>
      <c r="G146" s="183"/>
      <c r="M146" s="179" t="s">
        <v>206</v>
      </c>
      <c r="O146" s="170"/>
    </row>
    <row r="147" spans="1:104">
      <c r="A147" s="177"/>
      <c r="B147" s="180"/>
      <c r="C147" s="234" t="s">
        <v>207</v>
      </c>
      <c r="D147" s="235"/>
      <c r="E147" s="181">
        <v>4.8</v>
      </c>
      <c r="F147" s="182"/>
      <c r="G147" s="183"/>
      <c r="M147" s="179" t="s">
        <v>207</v>
      </c>
      <c r="O147" s="170"/>
    </row>
    <row r="148" spans="1:104">
      <c r="A148" s="177"/>
      <c r="B148" s="180"/>
      <c r="C148" s="234" t="s">
        <v>208</v>
      </c>
      <c r="D148" s="235"/>
      <c r="E148" s="181">
        <v>4</v>
      </c>
      <c r="F148" s="182"/>
      <c r="G148" s="183"/>
      <c r="M148" s="179" t="s">
        <v>208</v>
      </c>
      <c r="O148" s="170"/>
    </row>
    <row r="149" spans="1:104">
      <c r="A149" s="177"/>
      <c r="B149" s="180"/>
      <c r="C149" s="234" t="s">
        <v>209</v>
      </c>
      <c r="D149" s="235"/>
      <c r="E149" s="181">
        <v>6.04</v>
      </c>
      <c r="F149" s="182"/>
      <c r="G149" s="183"/>
      <c r="M149" s="179" t="s">
        <v>209</v>
      </c>
      <c r="O149" s="170"/>
    </row>
    <row r="150" spans="1:104">
      <c r="A150" s="171">
        <v>6</v>
      </c>
      <c r="B150" s="172" t="s">
        <v>210</v>
      </c>
      <c r="C150" s="173" t="s">
        <v>211</v>
      </c>
      <c r="D150" s="174" t="s">
        <v>90</v>
      </c>
      <c r="E150" s="175">
        <v>3853.2660000000001</v>
      </c>
      <c r="F150" s="175">
        <v>0</v>
      </c>
      <c r="G150" s="176">
        <f>E150*F150</f>
        <v>0</v>
      </c>
      <c r="O150" s="170">
        <v>2</v>
      </c>
      <c r="AA150" s="146">
        <v>1</v>
      </c>
      <c r="AB150" s="146">
        <v>1</v>
      </c>
      <c r="AC150" s="146">
        <v>1</v>
      </c>
      <c r="AZ150" s="146">
        <v>1</v>
      </c>
      <c r="BA150" s="146">
        <f>IF(AZ150=1,G150,0)</f>
        <v>0</v>
      </c>
      <c r="BB150" s="146">
        <f>IF(AZ150=2,G150,0)</f>
        <v>0</v>
      </c>
      <c r="BC150" s="146">
        <f>IF(AZ150=3,G150,0)</f>
        <v>0</v>
      </c>
      <c r="BD150" s="146">
        <f>IF(AZ150=4,G150,0)</f>
        <v>0</v>
      </c>
      <c r="BE150" s="146">
        <f>IF(AZ150=5,G150,0)</f>
        <v>0</v>
      </c>
      <c r="CA150" s="170">
        <v>1</v>
      </c>
      <c r="CB150" s="170">
        <v>1</v>
      </c>
      <c r="CZ150" s="146">
        <v>0</v>
      </c>
    </row>
    <row r="151" spans="1:104">
      <c r="A151" s="177"/>
      <c r="B151" s="178"/>
      <c r="C151" s="231" t="s">
        <v>212</v>
      </c>
      <c r="D151" s="232"/>
      <c r="E151" s="232"/>
      <c r="F151" s="232"/>
      <c r="G151" s="233"/>
      <c r="L151" s="179" t="s">
        <v>212</v>
      </c>
      <c r="O151" s="170">
        <v>3</v>
      </c>
    </row>
    <row r="152" spans="1:104">
      <c r="A152" s="177"/>
      <c r="B152" s="180"/>
      <c r="C152" s="234" t="s">
        <v>108</v>
      </c>
      <c r="D152" s="235"/>
      <c r="E152" s="181">
        <v>0</v>
      </c>
      <c r="F152" s="182"/>
      <c r="G152" s="183"/>
      <c r="M152" s="179" t="s">
        <v>108</v>
      </c>
      <c r="O152" s="170"/>
    </row>
    <row r="153" spans="1:104">
      <c r="A153" s="177"/>
      <c r="B153" s="180"/>
      <c r="C153" s="234" t="s">
        <v>167</v>
      </c>
      <c r="D153" s="235"/>
      <c r="E153" s="181">
        <v>818.41200000000003</v>
      </c>
      <c r="F153" s="182"/>
      <c r="G153" s="183"/>
      <c r="M153" s="179" t="s">
        <v>167</v>
      </c>
      <c r="O153" s="170"/>
    </row>
    <row r="154" spans="1:104">
      <c r="A154" s="177"/>
      <c r="B154" s="180"/>
      <c r="C154" s="234" t="s">
        <v>168</v>
      </c>
      <c r="D154" s="235"/>
      <c r="E154" s="181">
        <v>9.6389999999999993</v>
      </c>
      <c r="F154" s="182"/>
      <c r="G154" s="183"/>
      <c r="M154" s="179" t="s">
        <v>168</v>
      </c>
      <c r="O154" s="170"/>
    </row>
    <row r="155" spans="1:104">
      <c r="A155" s="177"/>
      <c r="B155" s="180"/>
      <c r="C155" s="234" t="s">
        <v>169</v>
      </c>
      <c r="D155" s="235"/>
      <c r="E155" s="181">
        <v>39.380200000000002</v>
      </c>
      <c r="F155" s="182"/>
      <c r="G155" s="183"/>
      <c r="M155" s="179" t="s">
        <v>169</v>
      </c>
      <c r="O155" s="170"/>
    </row>
    <row r="156" spans="1:104">
      <c r="A156" s="177"/>
      <c r="B156" s="180"/>
      <c r="C156" s="234" t="s">
        <v>170</v>
      </c>
      <c r="D156" s="235"/>
      <c r="E156" s="181">
        <v>97.754999999999995</v>
      </c>
      <c r="F156" s="182"/>
      <c r="G156" s="183"/>
      <c r="M156" s="179" t="s">
        <v>170</v>
      </c>
      <c r="O156" s="170"/>
    </row>
    <row r="157" spans="1:104">
      <c r="A157" s="177"/>
      <c r="B157" s="180"/>
      <c r="C157" s="234" t="s">
        <v>171</v>
      </c>
      <c r="D157" s="235"/>
      <c r="E157" s="181">
        <v>34.146000000000001</v>
      </c>
      <c r="F157" s="182"/>
      <c r="G157" s="183"/>
      <c r="M157" s="179" t="s">
        <v>171</v>
      </c>
      <c r="O157" s="170"/>
    </row>
    <row r="158" spans="1:104">
      <c r="A158" s="177"/>
      <c r="B158" s="180"/>
      <c r="C158" s="234" t="s">
        <v>172</v>
      </c>
      <c r="D158" s="235"/>
      <c r="E158" s="181">
        <v>822.10799999999995</v>
      </c>
      <c r="F158" s="182"/>
      <c r="G158" s="183"/>
      <c r="M158" s="179" t="s">
        <v>172</v>
      </c>
      <c r="O158" s="170"/>
    </row>
    <row r="159" spans="1:104">
      <c r="A159" s="177"/>
      <c r="B159" s="180"/>
      <c r="C159" s="234" t="s">
        <v>173</v>
      </c>
      <c r="D159" s="235"/>
      <c r="E159" s="181">
        <v>29.636199999999999</v>
      </c>
      <c r="F159" s="182"/>
      <c r="G159" s="183"/>
      <c r="M159" s="179" t="s">
        <v>173</v>
      </c>
      <c r="O159" s="170"/>
    </row>
    <row r="160" spans="1:104">
      <c r="A160" s="177"/>
      <c r="B160" s="180"/>
      <c r="C160" s="234" t="s">
        <v>174</v>
      </c>
      <c r="D160" s="235"/>
      <c r="E160" s="181">
        <v>147.32550000000001</v>
      </c>
      <c r="F160" s="182"/>
      <c r="G160" s="183"/>
      <c r="M160" s="179" t="s">
        <v>174</v>
      </c>
      <c r="O160" s="170"/>
    </row>
    <row r="161" spans="1:15">
      <c r="A161" s="177"/>
      <c r="B161" s="180"/>
      <c r="C161" s="234" t="s">
        <v>175</v>
      </c>
      <c r="D161" s="235"/>
      <c r="E161" s="181">
        <v>79.863</v>
      </c>
      <c r="F161" s="182"/>
      <c r="G161" s="183"/>
      <c r="M161" s="179" t="s">
        <v>175</v>
      </c>
      <c r="O161" s="170"/>
    </row>
    <row r="162" spans="1:15">
      <c r="A162" s="177"/>
      <c r="B162" s="180"/>
      <c r="C162" s="234" t="s">
        <v>176</v>
      </c>
      <c r="D162" s="235"/>
      <c r="E162" s="181">
        <v>20.0655</v>
      </c>
      <c r="F162" s="182"/>
      <c r="G162" s="183"/>
      <c r="M162" s="179" t="s">
        <v>176</v>
      </c>
      <c r="O162" s="170"/>
    </row>
    <row r="163" spans="1:15">
      <c r="A163" s="177"/>
      <c r="B163" s="180"/>
      <c r="C163" s="234" t="s">
        <v>177</v>
      </c>
      <c r="D163" s="235"/>
      <c r="E163" s="181">
        <v>41.716500000000003</v>
      </c>
      <c r="F163" s="182"/>
      <c r="G163" s="183"/>
      <c r="M163" s="179" t="s">
        <v>177</v>
      </c>
      <c r="O163" s="170"/>
    </row>
    <row r="164" spans="1:15">
      <c r="A164" s="177"/>
      <c r="B164" s="180"/>
      <c r="C164" s="234" t="s">
        <v>178</v>
      </c>
      <c r="D164" s="235"/>
      <c r="E164" s="181">
        <v>311.62950000000001</v>
      </c>
      <c r="F164" s="182"/>
      <c r="G164" s="183"/>
      <c r="M164" s="179" t="s">
        <v>178</v>
      </c>
      <c r="O164" s="170"/>
    </row>
    <row r="165" spans="1:15">
      <c r="A165" s="177"/>
      <c r="B165" s="180"/>
      <c r="C165" s="234" t="s">
        <v>179</v>
      </c>
      <c r="D165" s="235"/>
      <c r="E165" s="181">
        <v>80.545500000000004</v>
      </c>
      <c r="F165" s="182"/>
      <c r="G165" s="183"/>
      <c r="M165" s="179" t="s">
        <v>179</v>
      </c>
      <c r="O165" s="170"/>
    </row>
    <row r="166" spans="1:15">
      <c r="A166" s="177"/>
      <c r="B166" s="180"/>
      <c r="C166" s="234" t="s">
        <v>180</v>
      </c>
      <c r="D166" s="235"/>
      <c r="E166" s="181">
        <v>7.4340000000000002</v>
      </c>
      <c r="F166" s="182"/>
      <c r="G166" s="183"/>
      <c r="M166" s="179" t="s">
        <v>180</v>
      </c>
      <c r="O166" s="170"/>
    </row>
    <row r="167" spans="1:15">
      <c r="A167" s="177"/>
      <c r="B167" s="180"/>
      <c r="C167" s="234" t="s">
        <v>181</v>
      </c>
      <c r="D167" s="235"/>
      <c r="E167" s="181">
        <v>37.68</v>
      </c>
      <c r="F167" s="182"/>
      <c r="G167" s="183"/>
      <c r="M167" s="179" t="s">
        <v>181</v>
      </c>
      <c r="O167" s="170"/>
    </row>
    <row r="168" spans="1:15">
      <c r="A168" s="177"/>
      <c r="B168" s="180"/>
      <c r="C168" s="234" t="s">
        <v>182</v>
      </c>
      <c r="D168" s="235"/>
      <c r="E168" s="181">
        <v>219.66</v>
      </c>
      <c r="F168" s="182"/>
      <c r="G168" s="183"/>
      <c r="M168" s="179" t="s">
        <v>182</v>
      </c>
      <c r="O168" s="170"/>
    </row>
    <row r="169" spans="1:15">
      <c r="A169" s="177"/>
      <c r="B169" s="180"/>
      <c r="C169" s="234" t="s">
        <v>183</v>
      </c>
      <c r="D169" s="235"/>
      <c r="E169" s="181">
        <v>371.637</v>
      </c>
      <c r="F169" s="182"/>
      <c r="G169" s="183"/>
      <c r="M169" s="179" t="s">
        <v>183</v>
      </c>
      <c r="O169" s="170"/>
    </row>
    <row r="170" spans="1:15">
      <c r="A170" s="177"/>
      <c r="B170" s="180"/>
      <c r="C170" s="234" t="s">
        <v>184</v>
      </c>
      <c r="D170" s="235"/>
      <c r="E170" s="181">
        <v>29.43</v>
      </c>
      <c r="F170" s="182"/>
      <c r="G170" s="183"/>
      <c r="M170" s="179" t="s">
        <v>184</v>
      </c>
      <c r="O170" s="170"/>
    </row>
    <row r="171" spans="1:15">
      <c r="A171" s="177"/>
      <c r="B171" s="180"/>
      <c r="C171" s="234" t="s">
        <v>185</v>
      </c>
      <c r="D171" s="235"/>
      <c r="E171" s="181">
        <v>24.6188</v>
      </c>
      <c r="F171" s="182"/>
      <c r="G171" s="183"/>
      <c r="M171" s="179" t="s">
        <v>185</v>
      </c>
      <c r="O171" s="170"/>
    </row>
    <row r="172" spans="1:15">
      <c r="A172" s="177"/>
      <c r="B172" s="180"/>
      <c r="C172" s="234" t="s">
        <v>186</v>
      </c>
      <c r="D172" s="235"/>
      <c r="E172" s="181">
        <v>19.7363</v>
      </c>
      <c r="F172" s="182"/>
      <c r="G172" s="183"/>
      <c r="M172" s="179" t="s">
        <v>186</v>
      </c>
      <c r="O172" s="170"/>
    </row>
    <row r="173" spans="1:15">
      <c r="A173" s="177"/>
      <c r="B173" s="180"/>
      <c r="C173" s="234" t="s">
        <v>187</v>
      </c>
      <c r="D173" s="235"/>
      <c r="E173" s="181">
        <v>89.4495</v>
      </c>
      <c r="F173" s="182"/>
      <c r="G173" s="183"/>
      <c r="M173" s="179" t="s">
        <v>187</v>
      </c>
      <c r="O173" s="170"/>
    </row>
    <row r="174" spans="1:15">
      <c r="A174" s="177"/>
      <c r="B174" s="180"/>
      <c r="C174" s="234" t="s">
        <v>188</v>
      </c>
      <c r="D174" s="235"/>
      <c r="E174" s="181">
        <v>15.356999999999999</v>
      </c>
      <c r="F174" s="182"/>
      <c r="G174" s="183"/>
      <c r="M174" s="179" t="s">
        <v>188</v>
      </c>
      <c r="O174" s="170"/>
    </row>
    <row r="175" spans="1:15">
      <c r="A175" s="177"/>
      <c r="B175" s="180"/>
      <c r="C175" s="234" t="s">
        <v>189</v>
      </c>
      <c r="D175" s="235"/>
      <c r="E175" s="181">
        <v>125.5275</v>
      </c>
      <c r="F175" s="182"/>
      <c r="G175" s="183"/>
      <c r="M175" s="179" t="s">
        <v>189</v>
      </c>
      <c r="O175" s="170"/>
    </row>
    <row r="176" spans="1:15">
      <c r="A176" s="177"/>
      <c r="B176" s="180"/>
      <c r="C176" s="234" t="s">
        <v>132</v>
      </c>
      <c r="D176" s="235"/>
      <c r="E176" s="181">
        <v>0</v>
      </c>
      <c r="F176" s="182"/>
      <c r="G176" s="183"/>
      <c r="M176" s="179" t="s">
        <v>132</v>
      </c>
      <c r="O176" s="170"/>
    </row>
    <row r="177" spans="1:15">
      <c r="A177" s="177"/>
      <c r="B177" s="180"/>
      <c r="C177" s="234" t="s">
        <v>190</v>
      </c>
      <c r="D177" s="235"/>
      <c r="E177" s="181">
        <v>15.904999999999999</v>
      </c>
      <c r="F177" s="182"/>
      <c r="G177" s="183"/>
      <c r="M177" s="179" t="s">
        <v>190</v>
      </c>
      <c r="O177" s="170"/>
    </row>
    <row r="178" spans="1:15">
      <c r="A178" s="177"/>
      <c r="B178" s="180"/>
      <c r="C178" s="234" t="s">
        <v>191</v>
      </c>
      <c r="D178" s="235"/>
      <c r="E178" s="181">
        <v>15.904999999999999</v>
      </c>
      <c r="F178" s="182"/>
      <c r="G178" s="183"/>
      <c r="M178" s="179" t="s">
        <v>191</v>
      </c>
      <c r="O178" s="170"/>
    </row>
    <row r="179" spans="1:15">
      <c r="A179" s="177"/>
      <c r="B179" s="180"/>
      <c r="C179" s="234" t="s">
        <v>192</v>
      </c>
      <c r="D179" s="235"/>
      <c r="E179" s="181">
        <v>19.63</v>
      </c>
      <c r="F179" s="182"/>
      <c r="G179" s="183"/>
      <c r="M179" s="179" t="s">
        <v>192</v>
      </c>
      <c r="O179" s="170"/>
    </row>
    <row r="180" spans="1:15">
      <c r="A180" s="177"/>
      <c r="B180" s="180"/>
      <c r="C180" s="234" t="s">
        <v>193</v>
      </c>
      <c r="D180" s="235"/>
      <c r="E180" s="181">
        <v>22.62</v>
      </c>
      <c r="F180" s="182"/>
      <c r="G180" s="183"/>
      <c r="M180" s="179" t="s">
        <v>193</v>
      </c>
      <c r="O180" s="170"/>
    </row>
    <row r="181" spans="1:15">
      <c r="A181" s="177"/>
      <c r="B181" s="180"/>
      <c r="C181" s="234" t="s">
        <v>194</v>
      </c>
      <c r="D181" s="235"/>
      <c r="E181" s="181">
        <v>7.55</v>
      </c>
      <c r="F181" s="182"/>
      <c r="G181" s="183"/>
      <c r="M181" s="179" t="s">
        <v>194</v>
      </c>
      <c r="O181" s="170"/>
    </row>
    <row r="182" spans="1:15">
      <c r="A182" s="177"/>
      <c r="B182" s="180"/>
      <c r="C182" s="234" t="s">
        <v>195</v>
      </c>
      <c r="D182" s="235"/>
      <c r="E182" s="181">
        <v>22.62</v>
      </c>
      <c r="F182" s="182"/>
      <c r="G182" s="183"/>
      <c r="M182" s="179" t="s">
        <v>195</v>
      </c>
      <c r="O182" s="170"/>
    </row>
    <row r="183" spans="1:15">
      <c r="A183" s="177"/>
      <c r="B183" s="180"/>
      <c r="C183" s="234" t="s">
        <v>196</v>
      </c>
      <c r="D183" s="235"/>
      <c r="E183" s="181">
        <v>7.55</v>
      </c>
      <c r="F183" s="182"/>
      <c r="G183" s="183"/>
      <c r="M183" s="179" t="s">
        <v>196</v>
      </c>
      <c r="O183" s="170"/>
    </row>
    <row r="184" spans="1:15">
      <c r="A184" s="177"/>
      <c r="B184" s="180"/>
      <c r="C184" s="234" t="s">
        <v>197</v>
      </c>
      <c r="D184" s="235"/>
      <c r="E184" s="181">
        <v>15.487500000000001</v>
      </c>
      <c r="F184" s="182"/>
      <c r="G184" s="183"/>
      <c r="M184" s="179" t="s">
        <v>197</v>
      </c>
      <c r="O184" s="170"/>
    </row>
    <row r="185" spans="1:15">
      <c r="A185" s="177"/>
      <c r="B185" s="180"/>
      <c r="C185" s="234" t="s">
        <v>198</v>
      </c>
      <c r="D185" s="235"/>
      <c r="E185" s="181">
        <v>12.616</v>
      </c>
      <c r="F185" s="182"/>
      <c r="G185" s="183"/>
      <c r="M185" s="179" t="s">
        <v>198</v>
      </c>
      <c r="O185" s="170"/>
    </row>
    <row r="186" spans="1:15">
      <c r="A186" s="177"/>
      <c r="B186" s="180"/>
      <c r="C186" s="234" t="s">
        <v>199</v>
      </c>
      <c r="D186" s="235"/>
      <c r="E186" s="181">
        <v>36.024999999999999</v>
      </c>
      <c r="F186" s="182"/>
      <c r="G186" s="183"/>
      <c r="M186" s="179" t="s">
        <v>199</v>
      </c>
      <c r="O186" s="170"/>
    </row>
    <row r="187" spans="1:15">
      <c r="A187" s="177"/>
      <c r="B187" s="180"/>
      <c r="C187" s="234" t="s">
        <v>200</v>
      </c>
      <c r="D187" s="235"/>
      <c r="E187" s="181">
        <v>25.013999999999999</v>
      </c>
      <c r="F187" s="182"/>
      <c r="G187" s="183"/>
      <c r="M187" s="179" t="s">
        <v>200</v>
      </c>
      <c r="O187" s="170"/>
    </row>
    <row r="188" spans="1:15">
      <c r="A188" s="177"/>
      <c r="B188" s="180"/>
      <c r="C188" s="234" t="s">
        <v>201</v>
      </c>
      <c r="D188" s="235"/>
      <c r="E188" s="181">
        <v>8.4875000000000007</v>
      </c>
      <c r="F188" s="182"/>
      <c r="G188" s="183"/>
      <c r="M188" s="179" t="s">
        <v>201</v>
      </c>
      <c r="O188" s="170"/>
    </row>
    <row r="189" spans="1:15">
      <c r="A189" s="177"/>
      <c r="B189" s="180"/>
      <c r="C189" s="234" t="s">
        <v>202</v>
      </c>
      <c r="D189" s="235"/>
      <c r="E189" s="181">
        <v>22.62</v>
      </c>
      <c r="F189" s="182"/>
      <c r="G189" s="183"/>
      <c r="M189" s="179" t="s">
        <v>202</v>
      </c>
      <c r="O189" s="170"/>
    </row>
    <row r="190" spans="1:15">
      <c r="A190" s="177"/>
      <c r="B190" s="180"/>
      <c r="C190" s="234" t="s">
        <v>203</v>
      </c>
      <c r="D190" s="235"/>
      <c r="E190" s="181">
        <v>7.55</v>
      </c>
      <c r="F190" s="182"/>
      <c r="G190" s="183"/>
      <c r="M190" s="179" t="s">
        <v>203</v>
      </c>
      <c r="O190" s="170"/>
    </row>
    <row r="191" spans="1:15">
      <c r="A191" s="177"/>
      <c r="B191" s="180"/>
      <c r="C191" s="234" t="s">
        <v>204</v>
      </c>
      <c r="D191" s="235"/>
      <c r="E191" s="181">
        <v>119.654</v>
      </c>
      <c r="F191" s="182"/>
      <c r="G191" s="183"/>
      <c r="M191" s="179" t="s">
        <v>204</v>
      </c>
      <c r="O191" s="170"/>
    </row>
    <row r="192" spans="1:15">
      <c r="A192" s="177"/>
      <c r="B192" s="180"/>
      <c r="C192" s="234" t="s">
        <v>148</v>
      </c>
      <c r="D192" s="235"/>
      <c r="E192" s="181">
        <v>0</v>
      </c>
      <c r="F192" s="182"/>
      <c r="G192" s="183"/>
      <c r="M192" s="179" t="s">
        <v>148</v>
      </c>
      <c r="O192" s="170"/>
    </row>
    <row r="193" spans="1:104">
      <c r="A193" s="177"/>
      <c r="B193" s="180"/>
      <c r="C193" s="234" t="s">
        <v>205</v>
      </c>
      <c r="D193" s="235"/>
      <c r="E193" s="181">
        <v>2.12</v>
      </c>
      <c r="F193" s="182"/>
      <c r="G193" s="183"/>
      <c r="M193" s="179" t="s">
        <v>205</v>
      </c>
      <c r="O193" s="170"/>
    </row>
    <row r="194" spans="1:104">
      <c r="A194" s="177"/>
      <c r="B194" s="180"/>
      <c r="C194" s="234" t="s">
        <v>206</v>
      </c>
      <c r="D194" s="235"/>
      <c r="E194" s="181">
        <v>4.32</v>
      </c>
      <c r="F194" s="182"/>
      <c r="G194" s="183"/>
      <c r="M194" s="179" t="s">
        <v>206</v>
      </c>
      <c r="O194" s="170"/>
    </row>
    <row r="195" spans="1:104">
      <c r="A195" s="177"/>
      <c r="B195" s="180"/>
      <c r="C195" s="234" t="s">
        <v>207</v>
      </c>
      <c r="D195" s="235"/>
      <c r="E195" s="181">
        <v>4.8</v>
      </c>
      <c r="F195" s="182"/>
      <c r="G195" s="183"/>
      <c r="M195" s="179" t="s">
        <v>207</v>
      </c>
      <c r="O195" s="170"/>
    </row>
    <row r="196" spans="1:104">
      <c r="A196" s="177"/>
      <c r="B196" s="180"/>
      <c r="C196" s="234" t="s">
        <v>208</v>
      </c>
      <c r="D196" s="235"/>
      <c r="E196" s="181">
        <v>4</v>
      </c>
      <c r="F196" s="182"/>
      <c r="G196" s="183"/>
      <c r="M196" s="179" t="s">
        <v>208</v>
      </c>
      <c r="O196" s="170"/>
    </row>
    <row r="197" spans="1:104">
      <c r="A197" s="177"/>
      <c r="B197" s="180"/>
      <c r="C197" s="234" t="s">
        <v>209</v>
      </c>
      <c r="D197" s="235"/>
      <c r="E197" s="181">
        <v>6.04</v>
      </c>
      <c r="F197" s="182"/>
      <c r="G197" s="183"/>
      <c r="M197" s="179" t="s">
        <v>209</v>
      </c>
      <c r="O197" s="170"/>
    </row>
    <row r="198" spans="1:104">
      <c r="A198" s="171">
        <v>7</v>
      </c>
      <c r="B198" s="172" t="s">
        <v>210</v>
      </c>
      <c r="C198" s="173" t="s">
        <v>211</v>
      </c>
      <c r="D198" s="174" t="s">
        <v>90</v>
      </c>
      <c r="E198" s="175">
        <v>4.32</v>
      </c>
      <c r="F198" s="175">
        <v>0</v>
      </c>
      <c r="G198" s="176">
        <f>E198*F198</f>
        <v>0</v>
      </c>
      <c r="O198" s="170">
        <v>2</v>
      </c>
      <c r="AA198" s="146">
        <v>1</v>
      </c>
      <c r="AB198" s="146">
        <v>1</v>
      </c>
      <c r="AC198" s="146">
        <v>1</v>
      </c>
      <c r="AZ198" s="146">
        <v>1</v>
      </c>
      <c r="BA198" s="146">
        <f>IF(AZ198=1,G198,0)</f>
        <v>0</v>
      </c>
      <c r="BB198" s="146">
        <f>IF(AZ198=2,G198,0)</f>
        <v>0</v>
      </c>
      <c r="BC198" s="146">
        <f>IF(AZ198=3,G198,0)</f>
        <v>0</v>
      </c>
      <c r="BD198" s="146">
        <f>IF(AZ198=4,G198,0)</f>
        <v>0</v>
      </c>
      <c r="BE198" s="146">
        <f>IF(AZ198=5,G198,0)</f>
        <v>0</v>
      </c>
      <c r="CA198" s="170">
        <v>1</v>
      </c>
      <c r="CB198" s="170">
        <v>1</v>
      </c>
      <c r="CZ198" s="146">
        <v>0</v>
      </c>
    </row>
    <row r="199" spans="1:104">
      <c r="A199" s="177"/>
      <c r="B199" s="178"/>
      <c r="C199" s="231" t="s">
        <v>212</v>
      </c>
      <c r="D199" s="232"/>
      <c r="E199" s="232"/>
      <c r="F199" s="232"/>
      <c r="G199" s="233"/>
      <c r="L199" s="179" t="s">
        <v>212</v>
      </c>
      <c r="O199" s="170">
        <v>3</v>
      </c>
    </row>
    <row r="200" spans="1:104">
      <c r="A200" s="177"/>
      <c r="B200" s="180"/>
      <c r="C200" s="234" t="s">
        <v>100</v>
      </c>
      <c r="D200" s="235"/>
      <c r="E200" s="181">
        <v>0</v>
      </c>
      <c r="F200" s="182"/>
      <c r="G200" s="183"/>
      <c r="M200" s="179" t="s">
        <v>100</v>
      </c>
      <c r="O200" s="170"/>
    </row>
    <row r="201" spans="1:104">
      <c r="A201" s="177"/>
      <c r="B201" s="180"/>
      <c r="C201" s="234" t="s">
        <v>156</v>
      </c>
      <c r="D201" s="235"/>
      <c r="E201" s="181">
        <v>0.72</v>
      </c>
      <c r="F201" s="182"/>
      <c r="G201" s="183"/>
      <c r="M201" s="179" t="s">
        <v>156</v>
      </c>
      <c r="O201" s="170"/>
    </row>
    <row r="202" spans="1:104">
      <c r="A202" s="177"/>
      <c r="B202" s="180"/>
      <c r="C202" s="234" t="s">
        <v>157</v>
      </c>
      <c r="D202" s="235"/>
      <c r="E202" s="181">
        <v>0.72</v>
      </c>
      <c r="F202" s="182"/>
      <c r="G202" s="183"/>
      <c r="M202" s="179" t="s">
        <v>157</v>
      </c>
      <c r="O202" s="170"/>
    </row>
    <row r="203" spans="1:104">
      <c r="A203" s="177"/>
      <c r="B203" s="180"/>
      <c r="C203" s="234" t="s">
        <v>158</v>
      </c>
      <c r="D203" s="235"/>
      <c r="E203" s="181">
        <v>0.36</v>
      </c>
      <c r="F203" s="182"/>
      <c r="G203" s="183"/>
      <c r="M203" s="179" t="s">
        <v>158</v>
      </c>
      <c r="O203" s="170"/>
    </row>
    <row r="204" spans="1:104">
      <c r="A204" s="177"/>
      <c r="B204" s="180"/>
      <c r="C204" s="234" t="s">
        <v>159</v>
      </c>
      <c r="D204" s="235"/>
      <c r="E204" s="181">
        <v>0.36</v>
      </c>
      <c r="F204" s="182"/>
      <c r="G204" s="183"/>
      <c r="M204" s="179" t="s">
        <v>159</v>
      </c>
      <c r="O204" s="170"/>
    </row>
    <row r="205" spans="1:104">
      <c r="A205" s="177"/>
      <c r="B205" s="180"/>
      <c r="C205" s="234" t="s">
        <v>160</v>
      </c>
      <c r="D205" s="235"/>
      <c r="E205" s="181">
        <v>0.72</v>
      </c>
      <c r="F205" s="182"/>
      <c r="G205" s="183"/>
      <c r="M205" s="179" t="s">
        <v>160</v>
      </c>
      <c r="O205" s="170"/>
    </row>
    <row r="206" spans="1:104">
      <c r="A206" s="177"/>
      <c r="B206" s="180"/>
      <c r="C206" s="234" t="s">
        <v>161</v>
      </c>
      <c r="D206" s="235"/>
      <c r="E206" s="181">
        <v>0.72</v>
      </c>
      <c r="F206" s="182"/>
      <c r="G206" s="183"/>
      <c r="M206" s="179" t="s">
        <v>161</v>
      </c>
      <c r="O206" s="170"/>
    </row>
    <row r="207" spans="1:104">
      <c r="A207" s="177"/>
      <c r="B207" s="180"/>
      <c r="C207" s="234" t="s">
        <v>162</v>
      </c>
      <c r="D207" s="235"/>
      <c r="E207" s="181">
        <v>0.72</v>
      </c>
      <c r="F207" s="182"/>
      <c r="G207" s="183"/>
      <c r="M207" s="179" t="s">
        <v>162</v>
      </c>
      <c r="O207" s="170"/>
    </row>
    <row r="208" spans="1:104">
      <c r="A208" s="171">
        <v>8</v>
      </c>
      <c r="B208" s="172" t="s">
        <v>213</v>
      </c>
      <c r="C208" s="173" t="s">
        <v>214</v>
      </c>
      <c r="D208" s="174" t="s">
        <v>215</v>
      </c>
      <c r="E208" s="175">
        <v>23.049700000000001</v>
      </c>
      <c r="F208" s="175">
        <v>0</v>
      </c>
      <c r="G208" s="176">
        <f>E208*F208</f>
        <v>0</v>
      </c>
      <c r="O208" s="170">
        <v>2</v>
      </c>
      <c r="AA208" s="146">
        <v>1</v>
      </c>
      <c r="AB208" s="146">
        <v>1</v>
      </c>
      <c r="AC208" s="146">
        <v>1</v>
      </c>
      <c r="AZ208" s="146">
        <v>1</v>
      </c>
      <c r="BA208" s="146">
        <f>IF(AZ208=1,G208,0)</f>
        <v>0</v>
      </c>
      <c r="BB208" s="146">
        <f>IF(AZ208=2,G208,0)</f>
        <v>0</v>
      </c>
      <c r="BC208" s="146">
        <f>IF(AZ208=3,G208,0)</f>
        <v>0</v>
      </c>
      <c r="BD208" s="146">
        <f>IF(AZ208=4,G208,0)</f>
        <v>0</v>
      </c>
      <c r="BE208" s="146">
        <f>IF(AZ208=5,G208,0)</f>
        <v>0</v>
      </c>
      <c r="CA208" s="170">
        <v>1</v>
      </c>
      <c r="CB208" s="170">
        <v>1</v>
      </c>
      <c r="CZ208" s="146">
        <v>0</v>
      </c>
    </row>
    <row r="209" spans="1:104">
      <c r="A209" s="177"/>
      <c r="B209" s="180"/>
      <c r="C209" s="234" t="s">
        <v>216</v>
      </c>
      <c r="D209" s="235"/>
      <c r="E209" s="181">
        <v>23.049700000000001</v>
      </c>
      <c r="F209" s="182"/>
      <c r="G209" s="183"/>
      <c r="M209" s="179" t="s">
        <v>216</v>
      </c>
      <c r="O209" s="170"/>
    </row>
    <row r="210" spans="1:104">
      <c r="A210" s="171">
        <v>9</v>
      </c>
      <c r="B210" s="172" t="s">
        <v>217</v>
      </c>
      <c r="C210" s="173" t="s">
        <v>218</v>
      </c>
      <c r="D210" s="174" t="s">
        <v>90</v>
      </c>
      <c r="E210" s="175">
        <v>3853.2660000000001</v>
      </c>
      <c r="F210" s="175">
        <v>0</v>
      </c>
      <c r="G210" s="176">
        <f>E210*F210</f>
        <v>0</v>
      </c>
      <c r="O210" s="170">
        <v>2</v>
      </c>
      <c r="AA210" s="146">
        <v>1</v>
      </c>
      <c r="AB210" s="146">
        <v>1</v>
      </c>
      <c r="AC210" s="146">
        <v>1</v>
      </c>
      <c r="AZ210" s="146">
        <v>1</v>
      </c>
      <c r="BA210" s="146">
        <f>IF(AZ210=1,G210,0)</f>
        <v>0</v>
      </c>
      <c r="BB210" s="146">
        <f>IF(AZ210=2,G210,0)</f>
        <v>0</v>
      </c>
      <c r="BC210" s="146">
        <f>IF(AZ210=3,G210,0)</f>
        <v>0</v>
      </c>
      <c r="BD210" s="146">
        <f>IF(AZ210=4,G210,0)</f>
        <v>0</v>
      </c>
      <c r="BE210" s="146">
        <f>IF(AZ210=5,G210,0)</f>
        <v>0</v>
      </c>
      <c r="CA210" s="170">
        <v>1</v>
      </c>
      <c r="CB210" s="170">
        <v>1</v>
      </c>
      <c r="CZ210" s="146">
        <v>0</v>
      </c>
    </row>
    <row r="211" spans="1:104">
      <c r="A211" s="177"/>
      <c r="B211" s="178"/>
      <c r="C211" s="231" t="s">
        <v>219</v>
      </c>
      <c r="D211" s="232"/>
      <c r="E211" s="232"/>
      <c r="F211" s="232"/>
      <c r="G211" s="233"/>
      <c r="L211" s="179" t="s">
        <v>219</v>
      </c>
      <c r="O211" s="170">
        <v>3</v>
      </c>
    </row>
    <row r="212" spans="1:104">
      <c r="A212" s="171">
        <v>10</v>
      </c>
      <c r="B212" s="172" t="s">
        <v>217</v>
      </c>
      <c r="C212" s="173" t="s">
        <v>218</v>
      </c>
      <c r="D212" s="174" t="s">
        <v>90</v>
      </c>
      <c r="E212" s="175">
        <v>4.32</v>
      </c>
      <c r="F212" s="175">
        <v>0</v>
      </c>
      <c r="G212" s="176">
        <f>E212*F212</f>
        <v>0</v>
      </c>
      <c r="O212" s="170">
        <v>2</v>
      </c>
      <c r="AA212" s="146">
        <v>1</v>
      </c>
      <c r="AB212" s="146">
        <v>1</v>
      </c>
      <c r="AC212" s="146">
        <v>1</v>
      </c>
      <c r="AZ212" s="146">
        <v>1</v>
      </c>
      <c r="BA212" s="146">
        <f>IF(AZ212=1,G212,0)</f>
        <v>0</v>
      </c>
      <c r="BB212" s="146">
        <f>IF(AZ212=2,G212,0)</f>
        <v>0</v>
      </c>
      <c r="BC212" s="146">
        <f>IF(AZ212=3,G212,0)</f>
        <v>0</v>
      </c>
      <c r="BD212" s="146">
        <f>IF(AZ212=4,G212,0)</f>
        <v>0</v>
      </c>
      <c r="BE212" s="146">
        <f>IF(AZ212=5,G212,0)</f>
        <v>0</v>
      </c>
      <c r="CA212" s="170">
        <v>1</v>
      </c>
      <c r="CB212" s="170">
        <v>1</v>
      </c>
      <c r="CZ212" s="146">
        <v>0</v>
      </c>
    </row>
    <row r="213" spans="1:104">
      <c r="A213" s="177"/>
      <c r="B213" s="178"/>
      <c r="C213" s="231" t="s">
        <v>219</v>
      </c>
      <c r="D213" s="232"/>
      <c r="E213" s="232"/>
      <c r="F213" s="232"/>
      <c r="G213" s="233"/>
      <c r="L213" s="179" t="s">
        <v>219</v>
      </c>
      <c r="O213" s="170">
        <v>3</v>
      </c>
    </row>
    <row r="214" spans="1:104">
      <c r="A214" s="177"/>
      <c r="B214" s="180"/>
      <c r="C214" s="234" t="s">
        <v>100</v>
      </c>
      <c r="D214" s="235"/>
      <c r="E214" s="181">
        <v>0</v>
      </c>
      <c r="F214" s="182"/>
      <c r="G214" s="183"/>
      <c r="M214" s="179" t="s">
        <v>100</v>
      </c>
      <c r="O214" s="170"/>
    </row>
    <row r="215" spans="1:104">
      <c r="A215" s="177"/>
      <c r="B215" s="180"/>
      <c r="C215" s="234" t="s">
        <v>156</v>
      </c>
      <c r="D215" s="235"/>
      <c r="E215" s="181">
        <v>0.72</v>
      </c>
      <c r="F215" s="182"/>
      <c r="G215" s="183"/>
      <c r="M215" s="179" t="s">
        <v>156</v>
      </c>
      <c r="O215" s="170"/>
    </row>
    <row r="216" spans="1:104">
      <c r="A216" s="177"/>
      <c r="B216" s="180"/>
      <c r="C216" s="234" t="s">
        <v>157</v>
      </c>
      <c r="D216" s="235"/>
      <c r="E216" s="181">
        <v>0.72</v>
      </c>
      <c r="F216" s="182"/>
      <c r="G216" s="183"/>
      <c r="M216" s="179" t="s">
        <v>157</v>
      </c>
      <c r="O216" s="170"/>
    </row>
    <row r="217" spans="1:104">
      <c r="A217" s="177"/>
      <c r="B217" s="180"/>
      <c r="C217" s="234" t="s">
        <v>158</v>
      </c>
      <c r="D217" s="235"/>
      <c r="E217" s="181">
        <v>0.36</v>
      </c>
      <c r="F217" s="182"/>
      <c r="G217" s="183"/>
      <c r="M217" s="179" t="s">
        <v>158</v>
      </c>
      <c r="O217" s="170"/>
    </row>
    <row r="218" spans="1:104">
      <c r="A218" s="177"/>
      <c r="B218" s="180"/>
      <c r="C218" s="234" t="s">
        <v>159</v>
      </c>
      <c r="D218" s="235"/>
      <c r="E218" s="181">
        <v>0.36</v>
      </c>
      <c r="F218" s="182"/>
      <c r="G218" s="183"/>
      <c r="M218" s="179" t="s">
        <v>159</v>
      </c>
      <c r="O218" s="170"/>
    </row>
    <row r="219" spans="1:104">
      <c r="A219" s="177"/>
      <c r="B219" s="180"/>
      <c r="C219" s="234" t="s">
        <v>160</v>
      </c>
      <c r="D219" s="235"/>
      <c r="E219" s="181">
        <v>0.72</v>
      </c>
      <c r="F219" s="182"/>
      <c r="G219" s="183"/>
      <c r="M219" s="179" t="s">
        <v>160</v>
      </c>
      <c r="O219" s="170"/>
    </row>
    <row r="220" spans="1:104">
      <c r="A220" s="177"/>
      <c r="B220" s="180"/>
      <c r="C220" s="234" t="s">
        <v>161</v>
      </c>
      <c r="D220" s="235"/>
      <c r="E220" s="181">
        <v>0.72</v>
      </c>
      <c r="F220" s="182"/>
      <c r="G220" s="183"/>
      <c r="M220" s="179" t="s">
        <v>161</v>
      </c>
      <c r="O220" s="170"/>
    </row>
    <row r="221" spans="1:104">
      <c r="A221" s="177"/>
      <c r="B221" s="180"/>
      <c r="C221" s="234" t="s">
        <v>162</v>
      </c>
      <c r="D221" s="235"/>
      <c r="E221" s="181">
        <v>0.72</v>
      </c>
      <c r="F221" s="182"/>
      <c r="G221" s="183"/>
      <c r="M221" s="179" t="s">
        <v>162</v>
      </c>
      <c r="O221" s="170"/>
    </row>
    <row r="222" spans="1:104">
      <c r="A222" s="171">
        <v>11</v>
      </c>
      <c r="B222" s="172" t="s">
        <v>220</v>
      </c>
      <c r="C222" s="173" t="s">
        <v>221</v>
      </c>
      <c r="D222" s="174" t="s">
        <v>215</v>
      </c>
      <c r="E222" s="175">
        <v>11907.445</v>
      </c>
      <c r="F222" s="175">
        <v>0</v>
      </c>
      <c r="G222" s="176">
        <f>E222*F222</f>
        <v>0</v>
      </c>
      <c r="O222" s="170">
        <v>2</v>
      </c>
      <c r="AA222" s="146">
        <v>1</v>
      </c>
      <c r="AB222" s="146">
        <v>1</v>
      </c>
      <c r="AC222" s="146">
        <v>1</v>
      </c>
      <c r="AZ222" s="146">
        <v>1</v>
      </c>
      <c r="BA222" s="146">
        <f>IF(AZ222=1,G222,0)</f>
        <v>0</v>
      </c>
      <c r="BB222" s="146">
        <f>IF(AZ222=2,G222,0)</f>
        <v>0</v>
      </c>
      <c r="BC222" s="146">
        <f>IF(AZ222=3,G222,0)</f>
        <v>0</v>
      </c>
      <c r="BD222" s="146">
        <f>IF(AZ222=4,G222,0)</f>
        <v>0</v>
      </c>
      <c r="BE222" s="146">
        <f>IF(AZ222=5,G222,0)</f>
        <v>0</v>
      </c>
      <c r="CA222" s="170">
        <v>1</v>
      </c>
      <c r="CB222" s="170">
        <v>1</v>
      </c>
      <c r="CZ222" s="146">
        <v>0</v>
      </c>
    </row>
    <row r="223" spans="1:104" ht="22.5">
      <c r="A223" s="177"/>
      <c r="B223" s="178"/>
      <c r="C223" s="231" t="s">
        <v>222</v>
      </c>
      <c r="D223" s="232"/>
      <c r="E223" s="232"/>
      <c r="F223" s="232"/>
      <c r="G223" s="233"/>
      <c r="L223" s="179" t="s">
        <v>222</v>
      </c>
      <c r="O223" s="170">
        <v>3</v>
      </c>
    </row>
    <row r="224" spans="1:104">
      <c r="A224" s="177"/>
      <c r="B224" s="180"/>
      <c r="C224" s="234" t="s">
        <v>108</v>
      </c>
      <c r="D224" s="235"/>
      <c r="E224" s="181">
        <v>0</v>
      </c>
      <c r="F224" s="182"/>
      <c r="G224" s="183"/>
      <c r="M224" s="179" t="s">
        <v>108</v>
      </c>
      <c r="O224" s="170"/>
    </row>
    <row r="225" spans="1:15">
      <c r="A225" s="177"/>
      <c r="B225" s="180"/>
      <c r="C225" s="234" t="s">
        <v>223</v>
      </c>
      <c r="D225" s="235"/>
      <c r="E225" s="181">
        <v>2338.3200000000002</v>
      </c>
      <c r="F225" s="182"/>
      <c r="G225" s="183"/>
      <c r="M225" s="179" t="s">
        <v>223</v>
      </c>
      <c r="O225" s="170"/>
    </row>
    <row r="226" spans="1:15">
      <c r="A226" s="177"/>
      <c r="B226" s="180"/>
      <c r="C226" s="234" t="s">
        <v>224</v>
      </c>
      <c r="D226" s="235"/>
      <c r="E226" s="181">
        <v>27.54</v>
      </c>
      <c r="F226" s="182"/>
      <c r="G226" s="183"/>
      <c r="M226" s="179" t="s">
        <v>224</v>
      </c>
      <c r="O226" s="170"/>
    </row>
    <row r="227" spans="1:15">
      <c r="A227" s="177"/>
      <c r="B227" s="180"/>
      <c r="C227" s="234" t="s">
        <v>225</v>
      </c>
      <c r="D227" s="235"/>
      <c r="E227" s="181">
        <v>112.515</v>
      </c>
      <c r="F227" s="182"/>
      <c r="G227" s="183"/>
      <c r="M227" s="179" t="s">
        <v>225</v>
      </c>
      <c r="O227" s="170"/>
    </row>
    <row r="228" spans="1:15">
      <c r="A228" s="177"/>
      <c r="B228" s="180"/>
      <c r="C228" s="234" t="s">
        <v>226</v>
      </c>
      <c r="D228" s="235"/>
      <c r="E228" s="181">
        <v>279.3</v>
      </c>
      <c r="F228" s="182"/>
      <c r="G228" s="183"/>
      <c r="M228" s="179" t="s">
        <v>226</v>
      </c>
      <c r="O228" s="170"/>
    </row>
    <row r="229" spans="1:15">
      <c r="A229" s="177"/>
      <c r="B229" s="180"/>
      <c r="C229" s="234" t="s">
        <v>227</v>
      </c>
      <c r="D229" s="235"/>
      <c r="E229" s="181">
        <v>97.56</v>
      </c>
      <c r="F229" s="182"/>
      <c r="G229" s="183"/>
      <c r="M229" s="179" t="s">
        <v>227</v>
      </c>
      <c r="O229" s="170"/>
    </row>
    <row r="230" spans="1:15">
      <c r="A230" s="177"/>
      <c r="B230" s="180"/>
      <c r="C230" s="234" t="s">
        <v>228</v>
      </c>
      <c r="D230" s="235"/>
      <c r="E230" s="181">
        <v>2348.88</v>
      </c>
      <c r="F230" s="182"/>
      <c r="G230" s="183"/>
      <c r="M230" s="179" t="s">
        <v>228</v>
      </c>
      <c r="O230" s="170"/>
    </row>
    <row r="231" spans="1:15">
      <c r="A231" s="177"/>
      <c r="B231" s="180"/>
      <c r="C231" s="234" t="s">
        <v>229</v>
      </c>
      <c r="D231" s="235"/>
      <c r="E231" s="181">
        <v>84.674999999999997</v>
      </c>
      <c r="F231" s="182"/>
      <c r="G231" s="183"/>
      <c r="M231" s="179" t="s">
        <v>229</v>
      </c>
      <c r="O231" s="170"/>
    </row>
    <row r="232" spans="1:15">
      <c r="A232" s="177"/>
      <c r="B232" s="180"/>
      <c r="C232" s="234" t="s">
        <v>230</v>
      </c>
      <c r="D232" s="235"/>
      <c r="E232" s="181">
        <v>420.93</v>
      </c>
      <c r="F232" s="182"/>
      <c r="G232" s="183"/>
      <c r="M232" s="179" t="s">
        <v>230</v>
      </c>
      <c r="O232" s="170"/>
    </row>
    <row r="233" spans="1:15">
      <c r="A233" s="177"/>
      <c r="B233" s="180"/>
      <c r="C233" s="234" t="s">
        <v>231</v>
      </c>
      <c r="D233" s="235"/>
      <c r="E233" s="181">
        <v>228.18</v>
      </c>
      <c r="F233" s="182"/>
      <c r="G233" s="183"/>
      <c r="M233" s="179" t="s">
        <v>231</v>
      </c>
      <c r="O233" s="170"/>
    </row>
    <row r="234" spans="1:15">
      <c r="A234" s="177"/>
      <c r="B234" s="180"/>
      <c r="C234" s="234" t="s">
        <v>232</v>
      </c>
      <c r="D234" s="235"/>
      <c r="E234" s="181">
        <v>57.33</v>
      </c>
      <c r="F234" s="182"/>
      <c r="G234" s="183"/>
      <c r="M234" s="179" t="s">
        <v>232</v>
      </c>
      <c r="O234" s="170"/>
    </row>
    <row r="235" spans="1:15">
      <c r="A235" s="177"/>
      <c r="B235" s="180"/>
      <c r="C235" s="234" t="s">
        <v>233</v>
      </c>
      <c r="D235" s="235"/>
      <c r="E235" s="181">
        <v>119.19</v>
      </c>
      <c r="F235" s="182"/>
      <c r="G235" s="183"/>
      <c r="M235" s="179" t="s">
        <v>233</v>
      </c>
      <c r="O235" s="170"/>
    </row>
    <row r="236" spans="1:15">
      <c r="A236" s="177"/>
      <c r="B236" s="180"/>
      <c r="C236" s="234" t="s">
        <v>234</v>
      </c>
      <c r="D236" s="235"/>
      <c r="E236" s="181">
        <v>890.37</v>
      </c>
      <c r="F236" s="182"/>
      <c r="G236" s="183"/>
      <c r="M236" s="179" t="s">
        <v>234</v>
      </c>
      <c r="O236" s="170"/>
    </row>
    <row r="237" spans="1:15">
      <c r="A237" s="177"/>
      <c r="B237" s="180"/>
      <c r="C237" s="234" t="s">
        <v>235</v>
      </c>
      <c r="D237" s="235"/>
      <c r="E237" s="181">
        <v>230.13</v>
      </c>
      <c r="F237" s="182"/>
      <c r="G237" s="183"/>
      <c r="M237" s="179" t="s">
        <v>235</v>
      </c>
      <c r="O237" s="170"/>
    </row>
    <row r="238" spans="1:15">
      <c r="A238" s="177"/>
      <c r="B238" s="180"/>
      <c r="C238" s="234" t="s">
        <v>236</v>
      </c>
      <c r="D238" s="235"/>
      <c r="E238" s="181">
        <v>37.17</v>
      </c>
      <c r="F238" s="182"/>
      <c r="G238" s="183"/>
      <c r="M238" s="179" t="s">
        <v>236</v>
      </c>
      <c r="O238" s="170"/>
    </row>
    <row r="239" spans="1:15">
      <c r="A239" s="177"/>
      <c r="B239" s="180"/>
      <c r="C239" s="234" t="s">
        <v>237</v>
      </c>
      <c r="D239" s="235"/>
      <c r="E239" s="181">
        <v>188.4</v>
      </c>
      <c r="F239" s="182"/>
      <c r="G239" s="183"/>
      <c r="M239" s="179" t="s">
        <v>237</v>
      </c>
      <c r="O239" s="170"/>
    </row>
    <row r="240" spans="1:15">
      <c r="A240" s="177"/>
      <c r="B240" s="180"/>
      <c r="C240" s="234" t="s">
        <v>238</v>
      </c>
      <c r="D240" s="235"/>
      <c r="E240" s="181">
        <v>627.6</v>
      </c>
      <c r="F240" s="182"/>
      <c r="G240" s="183"/>
      <c r="M240" s="179" t="s">
        <v>238</v>
      </c>
      <c r="O240" s="170"/>
    </row>
    <row r="241" spans="1:15">
      <c r="A241" s="177"/>
      <c r="B241" s="180"/>
      <c r="C241" s="234" t="s">
        <v>239</v>
      </c>
      <c r="D241" s="235"/>
      <c r="E241" s="181">
        <v>1061.82</v>
      </c>
      <c r="F241" s="182"/>
      <c r="G241" s="183"/>
      <c r="M241" s="179" t="s">
        <v>239</v>
      </c>
      <c r="O241" s="170"/>
    </row>
    <row r="242" spans="1:15">
      <c r="A242" s="177"/>
      <c r="B242" s="180"/>
      <c r="C242" s="234" t="s">
        <v>240</v>
      </c>
      <c r="D242" s="235"/>
      <c r="E242" s="181">
        <v>117.72</v>
      </c>
      <c r="F242" s="182"/>
      <c r="G242" s="183"/>
      <c r="M242" s="179" t="s">
        <v>240</v>
      </c>
      <c r="O242" s="170"/>
    </row>
    <row r="243" spans="1:15">
      <c r="A243" s="177"/>
      <c r="B243" s="180"/>
      <c r="C243" s="234" t="s">
        <v>241</v>
      </c>
      <c r="D243" s="235"/>
      <c r="E243" s="181">
        <v>98.474999999999994</v>
      </c>
      <c r="F243" s="182"/>
      <c r="G243" s="183"/>
      <c r="M243" s="179" t="s">
        <v>241</v>
      </c>
      <c r="O243" s="170"/>
    </row>
    <row r="244" spans="1:15">
      <c r="A244" s="177"/>
      <c r="B244" s="180"/>
      <c r="C244" s="234" t="s">
        <v>242</v>
      </c>
      <c r="D244" s="235"/>
      <c r="E244" s="181">
        <v>78.944999999999993</v>
      </c>
      <c r="F244" s="182"/>
      <c r="G244" s="183"/>
      <c r="M244" s="179" t="s">
        <v>242</v>
      </c>
      <c r="O244" s="170"/>
    </row>
    <row r="245" spans="1:15">
      <c r="A245" s="177"/>
      <c r="B245" s="180"/>
      <c r="C245" s="234" t="s">
        <v>243</v>
      </c>
      <c r="D245" s="235"/>
      <c r="E245" s="181">
        <v>255.57</v>
      </c>
      <c r="F245" s="182"/>
      <c r="G245" s="183"/>
      <c r="M245" s="179" t="s">
        <v>243</v>
      </c>
      <c r="O245" s="170"/>
    </row>
    <row r="246" spans="1:15">
      <c r="A246" s="177"/>
      <c r="B246" s="180"/>
      <c r="C246" s="234" t="s">
        <v>244</v>
      </c>
      <c r="D246" s="235"/>
      <c r="E246" s="181">
        <v>76.784999999999997</v>
      </c>
      <c r="F246" s="182"/>
      <c r="G246" s="183"/>
      <c r="M246" s="179" t="s">
        <v>244</v>
      </c>
      <c r="O246" s="170"/>
    </row>
    <row r="247" spans="1:15">
      <c r="A247" s="177"/>
      <c r="B247" s="180"/>
      <c r="C247" s="234" t="s">
        <v>245</v>
      </c>
      <c r="D247" s="235"/>
      <c r="E247" s="181">
        <v>358.65</v>
      </c>
      <c r="F247" s="182"/>
      <c r="G247" s="183"/>
      <c r="M247" s="179" t="s">
        <v>245</v>
      </c>
      <c r="O247" s="170"/>
    </row>
    <row r="248" spans="1:15">
      <c r="A248" s="177"/>
      <c r="B248" s="180"/>
      <c r="C248" s="234" t="s">
        <v>132</v>
      </c>
      <c r="D248" s="235"/>
      <c r="E248" s="181">
        <v>0</v>
      </c>
      <c r="F248" s="182"/>
      <c r="G248" s="183"/>
      <c r="M248" s="179" t="s">
        <v>132</v>
      </c>
      <c r="O248" s="170"/>
    </row>
    <row r="249" spans="1:15">
      <c r="A249" s="177"/>
      <c r="B249" s="180"/>
      <c r="C249" s="234" t="s">
        <v>246</v>
      </c>
      <c r="D249" s="235"/>
      <c r="E249" s="181">
        <v>63.62</v>
      </c>
      <c r="F249" s="182"/>
      <c r="G249" s="183"/>
      <c r="M249" s="179" t="s">
        <v>246</v>
      </c>
      <c r="O249" s="170"/>
    </row>
    <row r="250" spans="1:15">
      <c r="A250" s="177"/>
      <c r="B250" s="180"/>
      <c r="C250" s="234" t="s">
        <v>247</v>
      </c>
      <c r="D250" s="235"/>
      <c r="E250" s="181">
        <v>63.62</v>
      </c>
      <c r="F250" s="182"/>
      <c r="G250" s="183"/>
      <c r="M250" s="179" t="s">
        <v>247</v>
      </c>
      <c r="O250" s="170"/>
    </row>
    <row r="251" spans="1:15">
      <c r="A251" s="177"/>
      <c r="B251" s="180"/>
      <c r="C251" s="234" t="s">
        <v>248</v>
      </c>
      <c r="D251" s="235"/>
      <c r="E251" s="181">
        <v>78.52</v>
      </c>
      <c r="F251" s="182"/>
      <c r="G251" s="183"/>
      <c r="M251" s="179" t="s">
        <v>248</v>
      </c>
      <c r="O251" s="170"/>
    </row>
    <row r="252" spans="1:15">
      <c r="A252" s="177"/>
      <c r="B252" s="180"/>
      <c r="C252" s="234" t="s">
        <v>249</v>
      </c>
      <c r="D252" s="235"/>
      <c r="E252" s="181">
        <v>113.1</v>
      </c>
      <c r="F252" s="182"/>
      <c r="G252" s="183"/>
      <c r="M252" s="179" t="s">
        <v>249</v>
      </c>
      <c r="O252" s="170"/>
    </row>
    <row r="253" spans="1:15">
      <c r="A253" s="177"/>
      <c r="B253" s="180"/>
      <c r="C253" s="234" t="s">
        <v>250</v>
      </c>
      <c r="D253" s="235"/>
      <c r="E253" s="181">
        <v>37.75</v>
      </c>
      <c r="F253" s="182"/>
      <c r="G253" s="183"/>
      <c r="M253" s="179" t="s">
        <v>250</v>
      </c>
      <c r="O253" s="170"/>
    </row>
    <row r="254" spans="1:15">
      <c r="A254" s="177"/>
      <c r="B254" s="180"/>
      <c r="C254" s="234" t="s">
        <v>251</v>
      </c>
      <c r="D254" s="235"/>
      <c r="E254" s="181">
        <v>113.1</v>
      </c>
      <c r="F254" s="182"/>
      <c r="G254" s="183"/>
      <c r="M254" s="179" t="s">
        <v>251</v>
      </c>
      <c r="O254" s="170"/>
    </row>
    <row r="255" spans="1:15">
      <c r="A255" s="177"/>
      <c r="B255" s="180"/>
      <c r="C255" s="234" t="s">
        <v>252</v>
      </c>
      <c r="D255" s="235"/>
      <c r="E255" s="181">
        <v>37.75</v>
      </c>
      <c r="F255" s="182"/>
      <c r="G255" s="183"/>
      <c r="M255" s="179" t="s">
        <v>252</v>
      </c>
      <c r="O255" s="170"/>
    </row>
    <row r="256" spans="1:15">
      <c r="A256" s="177"/>
      <c r="B256" s="180"/>
      <c r="C256" s="234" t="s">
        <v>253</v>
      </c>
      <c r="D256" s="235"/>
      <c r="E256" s="181">
        <v>61.95</v>
      </c>
      <c r="F256" s="182"/>
      <c r="G256" s="183"/>
      <c r="M256" s="179" t="s">
        <v>253</v>
      </c>
      <c r="O256" s="170"/>
    </row>
    <row r="257" spans="1:104">
      <c r="A257" s="177"/>
      <c r="B257" s="180"/>
      <c r="C257" s="234" t="s">
        <v>254</v>
      </c>
      <c r="D257" s="235"/>
      <c r="E257" s="181">
        <v>63.08</v>
      </c>
      <c r="F257" s="182"/>
      <c r="G257" s="183"/>
      <c r="M257" s="179" t="s">
        <v>254</v>
      </c>
      <c r="O257" s="170"/>
    </row>
    <row r="258" spans="1:104">
      <c r="A258" s="177"/>
      <c r="B258" s="180"/>
      <c r="C258" s="234" t="s">
        <v>255</v>
      </c>
      <c r="D258" s="235"/>
      <c r="E258" s="181">
        <v>144.1</v>
      </c>
      <c r="F258" s="182"/>
      <c r="G258" s="183"/>
      <c r="M258" s="179" t="s">
        <v>255</v>
      </c>
      <c r="O258" s="170"/>
    </row>
    <row r="259" spans="1:104">
      <c r="A259" s="177"/>
      <c r="B259" s="180"/>
      <c r="C259" s="234" t="s">
        <v>256</v>
      </c>
      <c r="D259" s="235"/>
      <c r="E259" s="181">
        <v>125.07</v>
      </c>
      <c r="F259" s="182"/>
      <c r="G259" s="183"/>
      <c r="M259" s="179" t="s">
        <v>256</v>
      </c>
      <c r="O259" s="170"/>
    </row>
    <row r="260" spans="1:104">
      <c r="A260" s="177"/>
      <c r="B260" s="180"/>
      <c r="C260" s="234" t="s">
        <v>257</v>
      </c>
      <c r="D260" s="235"/>
      <c r="E260" s="181">
        <v>24.25</v>
      </c>
      <c r="F260" s="182"/>
      <c r="G260" s="183"/>
      <c r="M260" s="179" t="s">
        <v>257</v>
      </c>
      <c r="O260" s="170"/>
    </row>
    <row r="261" spans="1:104">
      <c r="A261" s="177"/>
      <c r="B261" s="180"/>
      <c r="C261" s="234" t="s">
        <v>258</v>
      </c>
      <c r="D261" s="235"/>
      <c r="E261" s="181">
        <v>113.1</v>
      </c>
      <c r="F261" s="182"/>
      <c r="G261" s="183"/>
      <c r="M261" s="179" t="s">
        <v>258</v>
      </c>
      <c r="O261" s="170"/>
    </row>
    <row r="262" spans="1:104">
      <c r="A262" s="177"/>
      <c r="B262" s="180"/>
      <c r="C262" s="234" t="s">
        <v>259</v>
      </c>
      <c r="D262" s="235"/>
      <c r="E262" s="181">
        <v>37.75</v>
      </c>
      <c r="F262" s="182"/>
      <c r="G262" s="183"/>
      <c r="M262" s="179" t="s">
        <v>259</v>
      </c>
      <c r="O262" s="170"/>
    </row>
    <row r="263" spans="1:104">
      <c r="A263" s="177"/>
      <c r="B263" s="180"/>
      <c r="C263" s="234" t="s">
        <v>260</v>
      </c>
      <c r="D263" s="235"/>
      <c r="E263" s="181">
        <v>598.27</v>
      </c>
      <c r="F263" s="182"/>
      <c r="G263" s="183"/>
      <c r="M263" s="179" t="s">
        <v>260</v>
      </c>
      <c r="O263" s="170"/>
    </row>
    <row r="264" spans="1:104">
      <c r="A264" s="177"/>
      <c r="B264" s="180"/>
      <c r="C264" s="234" t="s">
        <v>148</v>
      </c>
      <c r="D264" s="235"/>
      <c r="E264" s="181">
        <v>0</v>
      </c>
      <c r="F264" s="182"/>
      <c r="G264" s="183"/>
      <c r="M264" s="179" t="s">
        <v>148</v>
      </c>
      <c r="O264" s="170"/>
    </row>
    <row r="265" spans="1:104">
      <c r="A265" s="177"/>
      <c r="B265" s="180"/>
      <c r="C265" s="234" t="s">
        <v>261</v>
      </c>
      <c r="D265" s="235"/>
      <c r="E265" s="181">
        <v>10.6</v>
      </c>
      <c r="F265" s="182"/>
      <c r="G265" s="183"/>
      <c r="M265" s="179" t="s">
        <v>261</v>
      </c>
      <c r="O265" s="170"/>
    </row>
    <row r="266" spans="1:104">
      <c r="A266" s="177"/>
      <c r="B266" s="180"/>
      <c r="C266" s="234" t="s">
        <v>262</v>
      </c>
      <c r="D266" s="235"/>
      <c r="E266" s="181">
        <v>21.6</v>
      </c>
      <c r="F266" s="182"/>
      <c r="G266" s="183"/>
      <c r="M266" s="179" t="s">
        <v>262</v>
      </c>
      <c r="O266" s="170"/>
    </row>
    <row r="267" spans="1:104">
      <c r="A267" s="177"/>
      <c r="B267" s="180"/>
      <c r="C267" s="234" t="s">
        <v>263</v>
      </c>
      <c r="D267" s="235"/>
      <c r="E267" s="181">
        <v>24</v>
      </c>
      <c r="F267" s="182"/>
      <c r="G267" s="183"/>
      <c r="M267" s="179" t="s">
        <v>263</v>
      </c>
      <c r="O267" s="170"/>
    </row>
    <row r="268" spans="1:104">
      <c r="A268" s="177"/>
      <c r="B268" s="180"/>
      <c r="C268" s="234" t="s">
        <v>264</v>
      </c>
      <c r="D268" s="235"/>
      <c r="E268" s="181">
        <v>16</v>
      </c>
      <c r="F268" s="182"/>
      <c r="G268" s="183"/>
      <c r="M268" s="179" t="s">
        <v>264</v>
      </c>
      <c r="O268" s="170"/>
    </row>
    <row r="269" spans="1:104">
      <c r="A269" s="177"/>
      <c r="B269" s="180"/>
      <c r="C269" s="234" t="s">
        <v>265</v>
      </c>
      <c r="D269" s="235"/>
      <c r="E269" s="181">
        <v>24.16</v>
      </c>
      <c r="F269" s="182"/>
      <c r="G269" s="183"/>
      <c r="M269" s="179" t="s">
        <v>265</v>
      </c>
      <c r="O269" s="170"/>
    </row>
    <row r="270" spans="1:104">
      <c r="A270" s="171">
        <v>12</v>
      </c>
      <c r="B270" s="172" t="s">
        <v>266</v>
      </c>
      <c r="C270" s="173" t="s">
        <v>267</v>
      </c>
      <c r="D270" s="174" t="s">
        <v>215</v>
      </c>
      <c r="E270" s="175">
        <v>11907.445</v>
      </c>
      <c r="F270" s="175">
        <v>0</v>
      </c>
      <c r="G270" s="176">
        <f>E270*F270</f>
        <v>0</v>
      </c>
      <c r="O270" s="170">
        <v>2</v>
      </c>
      <c r="AA270" s="146">
        <v>1</v>
      </c>
      <c r="AB270" s="146">
        <v>1</v>
      </c>
      <c r="AC270" s="146">
        <v>1</v>
      </c>
      <c r="AZ270" s="146">
        <v>1</v>
      </c>
      <c r="BA270" s="146">
        <f>IF(AZ270=1,G270,0)</f>
        <v>0</v>
      </c>
      <c r="BB270" s="146">
        <f>IF(AZ270=2,G270,0)</f>
        <v>0</v>
      </c>
      <c r="BC270" s="146">
        <f>IF(AZ270=3,G270,0)</f>
        <v>0</v>
      </c>
      <c r="BD270" s="146">
        <f>IF(AZ270=4,G270,0)</f>
        <v>0</v>
      </c>
      <c r="BE270" s="146">
        <f>IF(AZ270=5,G270,0)</f>
        <v>0</v>
      </c>
      <c r="CA270" s="170">
        <v>1</v>
      </c>
      <c r="CB270" s="170">
        <v>1</v>
      </c>
      <c r="CZ270" s="146">
        <v>0</v>
      </c>
    </row>
    <row r="271" spans="1:104">
      <c r="A271" s="177"/>
      <c r="B271" s="178"/>
      <c r="C271" s="231" t="s">
        <v>268</v>
      </c>
      <c r="D271" s="232"/>
      <c r="E271" s="232"/>
      <c r="F271" s="232"/>
      <c r="G271" s="233"/>
      <c r="L271" s="179" t="s">
        <v>268</v>
      </c>
      <c r="O271" s="170">
        <v>3</v>
      </c>
    </row>
    <row r="272" spans="1:104">
      <c r="A272" s="177"/>
      <c r="B272" s="178"/>
      <c r="C272" s="231"/>
      <c r="D272" s="232"/>
      <c r="E272" s="232"/>
      <c r="F272" s="232"/>
      <c r="G272" s="233"/>
      <c r="L272" s="179"/>
      <c r="O272" s="170">
        <v>3</v>
      </c>
    </row>
    <row r="273" spans="1:15">
      <c r="A273" s="177"/>
      <c r="B273" s="180"/>
      <c r="C273" s="234" t="s">
        <v>108</v>
      </c>
      <c r="D273" s="235"/>
      <c r="E273" s="181">
        <v>0</v>
      </c>
      <c r="F273" s="182"/>
      <c r="G273" s="183"/>
      <c r="M273" s="179" t="s">
        <v>108</v>
      </c>
      <c r="O273" s="170"/>
    </row>
    <row r="274" spans="1:15">
      <c r="A274" s="177"/>
      <c r="B274" s="180"/>
      <c r="C274" s="234" t="s">
        <v>223</v>
      </c>
      <c r="D274" s="235"/>
      <c r="E274" s="181">
        <v>2338.3200000000002</v>
      </c>
      <c r="F274" s="182"/>
      <c r="G274" s="183"/>
      <c r="M274" s="179" t="s">
        <v>223</v>
      </c>
      <c r="O274" s="170"/>
    </row>
    <row r="275" spans="1:15">
      <c r="A275" s="177"/>
      <c r="B275" s="180"/>
      <c r="C275" s="234" t="s">
        <v>224</v>
      </c>
      <c r="D275" s="235"/>
      <c r="E275" s="181">
        <v>27.54</v>
      </c>
      <c r="F275" s="182"/>
      <c r="G275" s="183"/>
      <c r="M275" s="179" t="s">
        <v>224</v>
      </c>
      <c r="O275" s="170"/>
    </row>
    <row r="276" spans="1:15">
      <c r="A276" s="177"/>
      <c r="B276" s="180"/>
      <c r="C276" s="234" t="s">
        <v>225</v>
      </c>
      <c r="D276" s="235"/>
      <c r="E276" s="181">
        <v>112.515</v>
      </c>
      <c r="F276" s="182"/>
      <c r="G276" s="183"/>
      <c r="M276" s="179" t="s">
        <v>225</v>
      </c>
      <c r="O276" s="170"/>
    </row>
    <row r="277" spans="1:15">
      <c r="A277" s="177"/>
      <c r="B277" s="180"/>
      <c r="C277" s="234" t="s">
        <v>226</v>
      </c>
      <c r="D277" s="235"/>
      <c r="E277" s="181">
        <v>279.3</v>
      </c>
      <c r="F277" s="182"/>
      <c r="G277" s="183"/>
      <c r="M277" s="179" t="s">
        <v>226</v>
      </c>
      <c r="O277" s="170"/>
    </row>
    <row r="278" spans="1:15">
      <c r="A278" s="177"/>
      <c r="B278" s="180"/>
      <c r="C278" s="234" t="s">
        <v>227</v>
      </c>
      <c r="D278" s="235"/>
      <c r="E278" s="181">
        <v>97.56</v>
      </c>
      <c r="F278" s="182"/>
      <c r="G278" s="183"/>
      <c r="M278" s="179" t="s">
        <v>227</v>
      </c>
      <c r="O278" s="170"/>
    </row>
    <row r="279" spans="1:15">
      <c r="A279" s="177"/>
      <c r="B279" s="180"/>
      <c r="C279" s="234" t="s">
        <v>228</v>
      </c>
      <c r="D279" s="235"/>
      <c r="E279" s="181">
        <v>2348.88</v>
      </c>
      <c r="F279" s="182"/>
      <c r="G279" s="183"/>
      <c r="M279" s="179" t="s">
        <v>228</v>
      </c>
      <c r="O279" s="170"/>
    </row>
    <row r="280" spans="1:15">
      <c r="A280" s="177"/>
      <c r="B280" s="180"/>
      <c r="C280" s="234" t="s">
        <v>229</v>
      </c>
      <c r="D280" s="235"/>
      <c r="E280" s="181">
        <v>84.674999999999997</v>
      </c>
      <c r="F280" s="182"/>
      <c r="G280" s="183"/>
      <c r="M280" s="179" t="s">
        <v>229</v>
      </c>
      <c r="O280" s="170"/>
    </row>
    <row r="281" spans="1:15">
      <c r="A281" s="177"/>
      <c r="B281" s="180"/>
      <c r="C281" s="234" t="s">
        <v>230</v>
      </c>
      <c r="D281" s="235"/>
      <c r="E281" s="181">
        <v>420.93</v>
      </c>
      <c r="F281" s="182"/>
      <c r="G281" s="183"/>
      <c r="M281" s="179" t="s">
        <v>230</v>
      </c>
      <c r="O281" s="170"/>
    </row>
    <row r="282" spans="1:15">
      <c r="A282" s="177"/>
      <c r="B282" s="180"/>
      <c r="C282" s="234" t="s">
        <v>231</v>
      </c>
      <c r="D282" s="235"/>
      <c r="E282" s="181">
        <v>228.18</v>
      </c>
      <c r="F282" s="182"/>
      <c r="G282" s="183"/>
      <c r="M282" s="179" t="s">
        <v>231</v>
      </c>
      <c r="O282" s="170"/>
    </row>
    <row r="283" spans="1:15">
      <c r="A283" s="177"/>
      <c r="B283" s="180"/>
      <c r="C283" s="234" t="s">
        <v>232</v>
      </c>
      <c r="D283" s="235"/>
      <c r="E283" s="181">
        <v>57.33</v>
      </c>
      <c r="F283" s="182"/>
      <c r="G283" s="183"/>
      <c r="M283" s="179" t="s">
        <v>232</v>
      </c>
      <c r="O283" s="170"/>
    </row>
    <row r="284" spans="1:15">
      <c r="A284" s="177"/>
      <c r="B284" s="180"/>
      <c r="C284" s="234" t="s">
        <v>233</v>
      </c>
      <c r="D284" s="235"/>
      <c r="E284" s="181">
        <v>119.19</v>
      </c>
      <c r="F284" s="182"/>
      <c r="G284" s="183"/>
      <c r="M284" s="179" t="s">
        <v>233</v>
      </c>
      <c r="O284" s="170"/>
    </row>
    <row r="285" spans="1:15">
      <c r="A285" s="177"/>
      <c r="B285" s="180"/>
      <c r="C285" s="234" t="s">
        <v>234</v>
      </c>
      <c r="D285" s="235"/>
      <c r="E285" s="181">
        <v>890.37</v>
      </c>
      <c r="F285" s="182"/>
      <c r="G285" s="183"/>
      <c r="M285" s="179" t="s">
        <v>234</v>
      </c>
      <c r="O285" s="170"/>
    </row>
    <row r="286" spans="1:15">
      <c r="A286" s="177"/>
      <c r="B286" s="180"/>
      <c r="C286" s="234" t="s">
        <v>235</v>
      </c>
      <c r="D286" s="235"/>
      <c r="E286" s="181">
        <v>230.13</v>
      </c>
      <c r="F286" s="182"/>
      <c r="G286" s="183"/>
      <c r="M286" s="179" t="s">
        <v>235</v>
      </c>
      <c r="O286" s="170"/>
    </row>
    <row r="287" spans="1:15">
      <c r="A287" s="177"/>
      <c r="B287" s="180"/>
      <c r="C287" s="234" t="s">
        <v>236</v>
      </c>
      <c r="D287" s="235"/>
      <c r="E287" s="181">
        <v>37.17</v>
      </c>
      <c r="F287" s="182"/>
      <c r="G287" s="183"/>
      <c r="M287" s="179" t="s">
        <v>236</v>
      </c>
      <c r="O287" s="170"/>
    </row>
    <row r="288" spans="1:15">
      <c r="A288" s="177"/>
      <c r="B288" s="180"/>
      <c r="C288" s="234" t="s">
        <v>237</v>
      </c>
      <c r="D288" s="235"/>
      <c r="E288" s="181">
        <v>188.4</v>
      </c>
      <c r="F288" s="182"/>
      <c r="G288" s="183"/>
      <c r="M288" s="179" t="s">
        <v>237</v>
      </c>
      <c r="O288" s="170"/>
    </row>
    <row r="289" spans="1:15">
      <c r="A289" s="177"/>
      <c r="B289" s="180"/>
      <c r="C289" s="234" t="s">
        <v>238</v>
      </c>
      <c r="D289" s="235"/>
      <c r="E289" s="181">
        <v>627.6</v>
      </c>
      <c r="F289" s="182"/>
      <c r="G289" s="183"/>
      <c r="M289" s="179" t="s">
        <v>238</v>
      </c>
      <c r="O289" s="170"/>
    </row>
    <row r="290" spans="1:15">
      <c r="A290" s="177"/>
      <c r="B290" s="180"/>
      <c r="C290" s="234" t="s">
        <v>239</v>
      </c>
      <c r="D290" s="235"/>
      <c r="E290" s="181">
        <v>1061.82</v>
      </c>
      <c r="F290" s="182"/>
      <c r="G290" s="183"/>
      <c r="M290" s="179" t="s">
        <v>239</v>
      </c>
      <c r="O290" s="170"/>
    </row>
    <row r="291" spans="1:15">
      <c r="A291" s="177"/>
      <c r="B291" s="180"/>
      <c r="C291" s="234" t="s">
        <v>240</v>
      </c>
      <c r="D291" s="235"/>
      <c r="E291" s="181">
        <v>117.72</v>
      </c>
      <c r="F291" s="182"/>
      <c r="G291" s="183"/>
      <c r="M291" s="179" t="s">
        <v>240</v>
      </c>
      <c r="O291" s="170"/>
    </row>
    <row r="292" spans="1:15">
      <c r="A292" s="177"/>
      <c r="B292" s="180"/>
      <c r="C292" s="234" t="s">
        <v>241</v>
      </c>
      <c r="D292" s="235"/>
      <c r="E292" s="181">
        <v>98.474999999999994</v>
      </c>
      <c r="F292" s="182"/>
      <c r="G292" s="183"/>
      <c r="M292" s="179" t="s">
        <v>241</v>
      </c>
      <c r="O292" s="170"/>
    </row>
    <row r="293" spans="1:15">
      <c r="A293" s="177"/>
      <c r="B293" s="180"/>
      <c r="C293" s="234" t="s">
        <v>242</v>
      </c>
      <c r="D293" s="235"/>
      <c r="E293" s="181">
        <v>78.944999999999993</v>
      </c>
      <c r="F293" s="182"/>
      <c r="G293" s="183"/>
      <c r="M293" s="179" t="s">
        <v>242</v>
      </c>
      <c r="O293" s="170"/>
    </row>
    <row r="294" spans="1:15">
      <c r="A294" s="177"/>
      <c r="B294" s="180"/>
      <c r="C294" s="234" t="s">
        <v>243</v>
      </c>
      <c r="D294" s="235"/>
      <c r="E294" s="181">
        <v>255.57</v>
      </c>
      <c r="F294" s="182"/>
      <c r="G294" s="183"/>
      <c r="M294" s="179" t="s">
        <v>243</v>
      </c>
      <c r="O294" s="170"/>
    </row>
    <row r="295" spans="1:15">
      <c r="A295" s="177"/>
      <c r="B295" s="180"/>
      <c r="C295" s="234" t="s">
        <v>244</v>
      </c>
      <c r="D295" s="235"/>
      <c r="E295" s="181">
        <v>76.784999999999997</v>
      </c>
      <c r="F295" s="182"/>
      <c r="G295" s="183"/>
      <c r="M295" s="179" t="s">
        <v>244</v>
      </c>
      <c r="O295" s="170"/>
    </row>
    <row r="296" spans="1:15">
      <c r="A296" s="177"/>
      <c r="B296" s="180"/>
      <c r="C296" s="234" t="s">
        <v>245</v>
      </c>
      <c r="D296" s="235"/>
      <c r="E296" s="181">
        <v>358.65</v>
      </c>
      <c r="F296" s="182"/>
      <c r="G296" s="183"/>
      <c r="M296" s="179" t="s">
        <v>245</v>
      </c>
      <c r="O296" s="170"/>
    </row>
    <row r="297" spans="1:15">
      <c r="A297" s="177"/>
      <c r="B297" s="180"/>
      <c r="C297" s="234" t="s">
        <v>132</v>
      </c>
      <c r="D297" s="235"/>
      <c r="E297" s="181">
        <v>0</v>
      </c>
      <c r="F297" s="182"/>
      <c r="G297" s="183"/>
      <c r="M297" s="179" t="s">
        <v>132</v>
      </c>
      <c r="O297" s="170"/>
    </row>
    <row r="298" spans="1:15">
      <c r="A298" s="177"/>
      <c r="B298" s="180"/>
      <c r="C298" s="234" t="s">
        <v>246</v>
      </c>
      <c r="D298" s="235"/>
      <c r="E298" s="181">
        <v>63.62</v>
      </c>
      <c r="F298" s="182"/>
      <c r="G298" s="183"/>
      <c r="M298" s="179" t="s">
        <v>246</v>
      </c>
      <c r="O298" s="170"/>
    </row>
    <row r="299" spans="1:15">
      <c r="A299" s="177"/>
      <c r="B299" s="180"/>
      <c r="C299" s="234" t="s">
        <v>247</v>
      </c>
      <c r="D299" s="235"/>
      <c r="E299" s="181">
        <v>63.62</v>
      </c>
      <c r="F299" s="182"/>
      <c r="G299" s="183"/>
      <c r="M299" s="179" t="s">
        <v>247</v>
      </c>
      <c r="O299" s="170"/>
    </row>
    <row r="300" spans="1:15">
      <c r="A300" s="177"/>
      <c r="B300" s="180"/>
      <c r="C300" s="234" t="s">
        <v>248</v>
      </c>
      <c r="D300" s="235"/>
      <c r="E300" s="181">
        <v>78.52</v>
      </c>
      <c r="F300" s="182"/>
      <c r="G300" s="183"/>
      <c r="M300" s="179" t="s">
        <v>248</v>
      </c>
      <c r="O300" s="170"/>
    </row>
    <row r="301" spans="1:15">
      <c r="A301" s="177"/>
      <c r="B301" s="180"/>
      <c r="C301" s="234" t="s">
        <v>249</v>
      </c>
      <c r="D301" s="235"/>
      <c r="E301" s="181">
        <v>113.1</v>
      </c>
      <c r="F301" s="182"/>
      <c r="G301" s="183"/>
      <c r="M301" s="179" t="s">
        <v>249</v>
      </c>
      <c r="O301" s="170"/>
    </row>
    <row r="302" spans="1:15">
      <c r="A302" s="177"/>
      <c r="B302" s="180"/>
      <c r="C302" s="234" t="s">
        <v>250</v>
      </c>
      <c r="D302" s="235"/>
      <c r="E302" s="181">
        <v>37.75</v>
      </c>
      <c r="F302" s="182"/>
      <c r="G302" s="183"/>
      <c r="M302" s="179" t="s">
        <v>250</v>
      </c>
      <c r="O302" s="170"/>
    </row>
    <row r="303" spans="1:15">
      <c r="A303" s="177"/>
      <c r="B303" s="180"/>
      <c r="C303" s="234" t="s">
        <v>251</v>
      </c>
      <c r="D303" s="235"/>
      <c r="E303" s="181">
        <v>113.1</v>
      </c>
      <c r="F303" s="182"/>
      <c r="G303" s="183"/>
      <c r="M303" s="179" t="s">
        <v>251</v>
      </c>
      <c r="O303" s="170"/>
    </row>
    <row r="304" spans="1:15">
      <c r="A304" s="177"/>
      <c r="B304" s="180"/>
      <c r="C304" s="234" t="s">
        <v>252</v>
      </c>
      <c r="D304" s="235"/>
      <c r="E304" s="181">
        <v>37.75</v>
      </c>
      <c r="F304" s="182"/>
      <c r="G304" s="183"/>
      <c r="M304" s="179" t="s">
        <v>252</v>
      </c>
      <c r="O304" s="170"/>
    </row>
    <row r="305" spans="1:104">
      <c r="A305" s="177"/>
      <c r="B305" s="180"/>
      <c r="C305" s="234" t="s">
        <v>253</v>
      </c>
      <c r="D305" s="235"/>
      <c r="E305" s="181">
        <v>61.95</v>
      </c>
      <c r="F305" s="182"/>
      <c r="G305" s="183"/>
      <c r="M305" s="179" t="s">
        <v>253</v>
      </c>
      <c r="O305" s="170"/>
    </row>
    <row r="306" spans="1:104">
      <c r="A306" s="177"/>
      <c r="B306" s="180"/>
      <c r="C306" s="234" t="s">
        <v>254</v>
      </c>
      <c r="D306" s="235"/>
      <c r="E306" s="181">
        <v>63.08</v>
      </c>
      <c r="F306" s="182"/>
      <c r="G306" s="183"/>
      <c r="M306" s="179" t="s">
        <v>254</v>
      </c>
      <c r="O306" s="170"/>
    </row>
    <row r="307" spans="1:104">
      <c r="A307" s="177"/>
      <c r="B307" s="180"/>
      <c r="C307" s="234" t="s">
        <v>255</v>
      </c>
      <c r="D307" s="235"/>
      <c r="E307" s="181">
        <v>144.1</v>
      </c>
      <c r="F307" s="182"/>
      <c r="G307" s="183"/>
      <c r="M307" s="179" t="s">
        <v>255</v>
      </c>
      <c r="O307" s="170"/>
    </row>
    <row r="308" spans="1:104">
      <c r="A308" s="177"/>
      <c r="B308" s="180"/>
      <c r="C308" s="234" t="s">
        <v>256</v>
      </c>
      <c r="D308" s="235"/>
      <c r="E308" s="181">
        <v>125.07</v>
      </c>
      <c r="F308" s="182"/>
      <c r="G308" s="183"/>
      <c r="M308" s="179" t="s">
        <v>256</v>
      </c>
      <c r="O308" s="170"/>
    </row>
    <row r="309" spans="1:104">
      <c r="A309" s="177"/>
      <c r="B309" s="180"/>
      <c r="C309" s="234" t="s">
        <v>257</v>
      </c>
      <c r="D309" s="235"/>
      <c r="E309" s="181">
        <v>24.25</v>
      </c>
      <c r="F309" s="182"/>
      <c r="G309" s="183"/>
      <c r="M309" s="179" t="s">
        <v>257</v>
      </c>
      <c r="O309" s="170"/>
    </row>
    <row r="310" spans="1:104">
      <c r="A310" s="177"/>
      <c r="B310" s="180"/>
      <c r="C310" s="234" t="s">
        <v>258</v>
      </c>
      <c r="D310" s="235"/>
      <c r="E310" s="181">
        <v>113.1</v>
      </c>
      <c r="F310" s="182"/>
      <c r="G310" s="183"/>
      <c r="M310" s="179" t="s">
        <v>258</v>
      </c>
      <c r="O310" s="170"/>
    </row>
    <row r="311" spans="1:104">
      <c r="A311" s="177"/>
      <c r="B311" s="180"/>
      <c r="C311" s="234" t="s">
        <v>259</v>
      </c>
      <c r="D311" s="235"/>
      <c r="E311" s="181">
        <v>37.75</v>
      </c>
      <c r="F311" s="182"/>
      <c r="G311" s="183"/>
      <c r="M311" s="179" t="s">
        <v>259</v>
      </c>
      <c r="O311" s="170"/>
    </row>
    <row r="312" spans="1:104">
      <c r="A312" s="177"/>
      <c r="B312" s="180"/>
      <c r="C312" s="234" t="s">
        <v>260</v>
      </c>
      <c r="D312" s="235"/>
      <c r="E312" s="181">
        <v>598.27</v>
      </c>
      <c r="F312" s="182"/>
      <c r="G312" s="183"/>
      <c r="M312" s="179" t="s">
        <v>260</v>
      </c>
      <c r="O312" s="170"/>
    </row>
    <row r="313" spans="1:104">
      <c r="A313" s="177"/>
      <c r="B313" s="180"/>
      <c r="C313" s="234" t="s">
        <v>148</v>
      </c>
      <c r="D313" s="235"/>
      <c r="E313" s="181">
        <v>0</v>
      </c>
      <c r="F313" s="182"/>
      <c r="G313" s="183"/>
      <c r="M313" s="179" t="s">
        <v>148</v>
      </c>
      <c r="O313" s="170"/>
    </row>
    <row r="314" spans="1:104">
      <c r="A314" s="177"/>
      <c r="B314" s="180"/>
      <c r="C314" s="234" t="s">
        <v>261</v>
      </c>
      <c r="D314" s="235"/>
      <c r="E314" s="181">
        <v>10.6</v>
      </c>
      <c r="F314" s="182"/>
      <c r="G314" s="183"/>
      <c r="M314" s="179" t="s">
        <v>261</v>
      </c>
      <c r="O314" s="170"/>
    </row>
    <row r="315" spans="1:104">
      <c r="A315" s="177"/>
      <c r="B315" s="180"/>
      <c r="C315" s="234" t="s">
        <v>262</v>
      </c>
      <c r="D315" s="235"/>
      <c r="E315" s="181">
        <v>21.6</v>
      </c>
      <c r="F315" s="182"/>
      <c r="G315" s="183"/>
      <c r="M315" s="179" t="s">
        <v>262</v>
      </c>
      <c r="O315" s="170"/>
    </row>
    <row r="316" spans="1:104">
      <c r="A316" s="177"/>
      <c r="B316" s="180"/>
      <c r="C316" s="234" t="s">
        <v>263</v>
      </c>
      <c r="D316" s="235"/>
      <c r="E316" s="181">
        <v>24</v>
      </c>
      <c r="F316" s="182"/>
      <c r="G316" s="183"/>
      <c r="M316" s="179" t="s">
        <v>263</v>
      </c>
      <c r="O316" s="170"/>
    </row>
    <row r="317" spans="1:104">
      <c r="A317" s="177"/>
      <c r="B317" s="180"/>
      <c r="C317" s="234" t="s">
        <v>264</v>
      </c>
      <c r="D317" s="235"/>
      <c r="E317" s="181">
        <v>16</v>
      </c>
      <c r="F317" s="182"/>
      <c r="G317" s="183"/>
      <c r="M317" s="179" t="s">
        <v>264</v>
      </c>
      <c r="O317" s="170"/>
    </row>
    <row r="318" spans="1:104">
      <c r="A318" s="177"/>
      <c r="B318" s="180"/>
      <c r="C318" s="234" t="s">
        <v>265</v>
      </c>
      <c r="D318" s="235"/>
      <c r="E318" s="181">
        <v>24.16</v>
      </c>
      <c r="F318" s="182"/>
      <c r="G318" s="183"/>
      <c r="M318" s="179" t="s">
        <v>265</v>
      </c>
      <c r="O318" s="170"/>
    </row>
    <row r="319" spans="1:104">
      <c r="A319" s="171">
        <v>13</v>
      </c>
      <c r="B319" s="172" t="s">
        <v>266</v>
      </c>
      <c r="C319" s="173" t="s">
        <v>267</v>
      </c>
      <c r="D319" s="174" t="s">
        <v>215</v>
      </c>
      <c r="E319" s="175">
        <v>14.4</v>
      </c>
      <c r="F319" s="175">
        <v>0</v>
      </c>
      <c r="G319" s="176">
        <f>E319*F319</f>
        <v>0</v>
      </c>
      <c r="O319" s="170">
        <v>2</v>
      </c>
      <c r="AA319" s="146">
        <v>1</v>
      </c>
      <c r="AB319" s="146">
        <v>1</v>
      </c>
      <c r="AC319" s="146">
        <v>1</v>
      </c>
      <c r="AZ319" s="146">
        <v>1</v>
      </c>
      <c r="BA319" s="146">
        <f>IF(AZ319=1,G319,0)</f>
        <v>0</v>
      </c>
      <c r="BB319" s="146">
        <f>IF(AZ319=2,G319,0)</f>
        <v>0</v>
      </c>
      <c r="BC319" s="146">
        <f>IF(AZ319=3,G319,0)</f>
        <v>0</v>
      </c>
      <c r="BD319" s="146">
        <f>IF(AZ319=4,G319,0)</f>
        <v>0</v>
      </c>
      <c r="BE319" s="146">
        <f>IF(AZ319=5,G319,0)</f>
        <v>0</v>
      </c>
      <c r="CA319" s="170">
        <v>1</v>
      </c>
      <c r="CB319" s="170">
        <v>1</v>
      </c>
      <c r="CZ319" s="146">
        <v>0</v>
      </c>
    </row>
    <row r="320" spans="1:104">
      <c r="A320" s="177"/>
      <c r="B320" s="178"/>
      <c r="C320" s="231" t="s">
        <v>268</v>
      </c>
      <c r="D320" s="232"/>
      <c r="E320" s="232"/>
      <c r="F320" s="232"/>
      <c r="G320" s="233"/>
      <c r="L320" s="179" t="s">
        <v>268</v>
      </c>
      <c r="O320" s="170">
        <v>3</v>
      </c>
    </row>
    <row r="321" spans="1:104">
      <c r="A321" s="177"/>
      <c r="B321" s="178"/>
      <c r="C321" s="231"/>
      <c r="D321" s="232"/>
      <c r="E321" s="232"/>
      <c r="F321" s="232"/>
      <c r="G321" s="233"/>
      <c r="L321" s="179"/>
      <c r="O321" s="170">
        <v>3</v>
      </c>
    </row>
    <row r="322" spans="1:104">
      <c r="A322" s="177"/>
      <c r="B322" s="180"/>
      <c r="C322" s="234" t="s">
        <v>100</v>
      </c>
      <c r="D322" s="235"/>
      <c r="E322" s="181">
        <v>0</v>
      </c>
      <c r="F322" s="182"/>
      <c r="G322" s="183"/>
      <c r="M322" s="179" t="s">
        <v>100</v>
      </c>
      <c r="O322" s="170"/>
    </row>
    <row r="323" spans="1:104">
      <c r="A323" s="177"/>
      <c r="B323" s="180"/>
      <c r="C323" s="234" t="s">
        <v>269</v>
      </c>
      <c r="D323" s="235"/>
      <c r="E323" s="181">
        <v>2.4</v>
      </c>
      <c r="F323" s="182"/>
      <c r="G323" s="183"/>
      <c r="M323" s="179" t="s">
        <v>269</v>
      </c>
      <c r="O323" s="170"/>
    </row>
    <row r="324" spans="1:104">
      <c r="A324" s="177"/>
      <c r="B324" s="180"/>
      <c r="C324" s="234" t="s">
        <v>270</v>
      </c>
      <c r="D324" s="235"/>
      <c r="E324" s="181">
        <v>2.4</v>
      </c>
      <c r="F324" s="182"/>
      <c r="G324" s="183"/>
      <c r="M324" s="179" t="s">
        <v>270</v>
      </c>
      <c r="O324" s="170"/>
    </row>
    <row r="325" spans="1:104">
      <c r="A325" s="177"/>
      <c r="B325" s="180"/>
      <c r="C325" s="234" t="s">
        <v>271</v>
      </c>
      <c r="D325" s="235"/>
      <c r="E325" s="181">
        <v>1.2</v>
      </c>
      <c r="F325" s="182"/>
      <c r="G325" s="183"/>
      <c r="M325" s="179" t="s">
        <v>271</v>
      </c>
      <c r="O325" s="170"/>
    </row>
    <row r="326" spans="1:104">
      <c r="A326" s="177"/>
      <c r="B326" s="180"/>
      <c r="C326" s="234" t="s">
        <v>272</v>
      </c>
      <c r="D326" s="235"/>
      <c r="E326" s="181">
        <v>1.2</v>
      </c>
      <c r="F326" s="182"/>
      <c r="G326" s="183"/>
      <c r="M326" s="179" t="s">
        <v>272</v>
      </c>
      <c r="O326" s="170"/>
    </row>
    <row r="327" spans="1:104">
      <c r="A327" s="177"/>
      <c r="B327" s="180"/>
      <c r="C327" s="234" t="s">
        <v>273</v>
      </c>
      <c r="D327" s="235"/>
      <c r="E327" s="181">
        <v>2.4</v>
      </c>
      <c r="F327" s="182"/>
      <c r="G327" s="183"/>
      <c r="M327" s="179" t="s">
        <v>273</v>
      </c>
      <c r="O327" s="170"/>
    </row>
    <row r="328" spans="1:104">
      <c r="A328" s="177"/>
      <c r="B328" s="180"/>
      <c r="C328" s="234" t="s">
        <v>274</v>
      </c>
      <c r="D328" s="235"/>
      <c r="E328" s="181">
        <v>2.4</v>
      </c>
      <c r="F328" s="182"/>
      <c r="G328" s="183"/>
      <c r="M328" s="179" t="s">
        <v>274</v>
      </c>
      <c r="O328" s="170"/>
    </row>
    <row r="329" spans="1:104">
      <c r="A329" s="177"/>
      <c r="B329" s="180"/>
      <c r="C329" s="234" t="s">
        <v>275</v>
      </c>
      <c r="D329" s="235"/>
      <c r="E329" s="181">
        <v>2.4</v>
      </c>
      <c r="F329" s="182"/>
      <c r="G329" s="183"/>
      <c r="M329" s="179" t="s">
        <v>275</v>
      </c>
      <c r="O329" s="170"/>
    </row>
    <row r="330" spans="1:104">
      <c r="A330" s="171">
        <v>14</v>
      </c>
      <c r="B330" s="172" t="s">
        <v>276</v>
      </c>
      <c r="C330" s="173" t="s">
        <v>277</v>
      </c>
      <c r="D330" s="174" t="s">
        <v>215</v>
      </c>
      <c r="E330" s="175">
        <v>16.8</v>
      </c>
      <c r="F330" s="175">
        <v>0</v>
      </c>
      <c r="G330" s="176">
        <f>E330*F330</f>
        <v>0</v>
      </c>
      <c r="O330" s="170">
        <v>2</v>
      </c>
      <c r="AA330" s="146">
        <v>1</v>
      </c>
      <c r="AB330" s="146">
        <v>1</v>
      </c>
      <c r="AC330" s="146">
        <v>1</v>
      </c>
      <c r="AZ330" s="146">
        <v>1</v>
      </c>
      <c r="BA330" s="146">
        <f>IF(AZ330=1,G330,0)</f>
        <v>0</v>
      </c>
      <c r="BB330" s="146">
        <f>IF(AZ330=2,G330,0)</f>
        <v>0</v>
      </c>
      <c r="BC330" s="146">
        <f>IF(AZ330=3,G330,0)</f>
        <v>0</v>
      </c>
      <c r="BD330" s="146">
        <f>IF(AZ330=4,G330,0)</f>
        <v>0</v>
      </c>
      <c r="BE330" s="146">
        <f>IF(AZ330=5,G330,0)</f>
        <v>0</v>
      </c>
      <c r="CA330" s="170">
        <v>1</v>
      </c>
      <c r="CB330" s="170">
        <v>1</v>
      </c>
      <c r="CZ330" s="146">
        <v>0</v>
      </c>
    </row>
    <row r="331" spans="1:104">
      <c r="A331" s="177"/>
      <c r="B331" s="178"/>
      <c r="C331" s="231" t="s">
        <v>278</v>
      </c>
      <c r="D331" s="232"/>
      <c r="E331" s="232"/>
      <c r="F331" s="232"/>
      <c r="G331" s="233"/>
      <c r="L331" s="179" t="s">
        <v>278</v>
      </c>
      <c r="O331" s="170">
        <v>3</v>
      </c>
    </row>
    <row r="332" spans="1:104">
      <c r="A332" s="177"/>
      <c r="B332" s="180"/>
      <c r="C332" s="234" t="s">
        <v>100</v>
      </c>
      <c r="D332" s="235"/>
      <c r="E332" s="181">
        <v>0</v>
      </c>
      <c r="F332" s="182"/>
      <c r="G332" s="183"/>
      <c r="M332" s="179" t="s">
        <v>100</v>
      </c>
      <c r="O332" s="170"/>
    </row>
    <row r="333" spans="1:104">
      <c r="A333" s="177"/>
      <c r="B333" s="180"/>
      <c r="C333" s="234" t="s">
        <v>279</v>
      </c>
      <c r="D333" s="235"/>
      <c r="E333" s="181">
        <v>2.4</v>
      </c>
      <c r="F333" s="182"/>
      <c r="G333" s="183"/>
      <c r="M333" s="179" t="s">
        <v>279</v>
      </c>
      <c r="O333" s="170"/>
    </row>
    <row r="334" spans="1:104">
      <c r="A334" s="177"/>
      <c r="B334" s="180"/>
      <c r="C334" s="234" t="s">
        <v>280</v>
      </c>
      <c r="D334" s="235"/>
      <c r="E334" s="181">
        <v>2.4</v>
      </c>
      <c r="F334" s="182"/>
      <c r="G334" s="183"/>
      <c r="M334" s="179" t="s">
        <v>280</v>
      </c>
      <c r="O334" s="170"/>
    </row>
    <row r="335" spans="1:104">
      <c r="A335" s="177"/>
      <c r="B335" s="180"/>
      <c r="C335" s="234" t="s">
        <v>281</v>
      </c>
      <c r="D335" s="235"/>
      <c r="E335" s="181">
        <v>2.4</v>
      </c>
      <c r="F335" s="182"/>
      <c r="G335" s="183"/>
      <c r="M335" s="179" t="s">
        <v>281</v>
      </c>
      <c r="O335" s="170"/>
    </row>
    <row r="336" spans="1:104">
      <c r="A336" s="177"/>
      <c r="B336" s="180"/>
      <c r="C336" s="234" t="s">
        <v>282</v>
      </c>
      <c r="D336" s="235"/>
      <c r="E336" s="181">
        <v>2.4</v>
      </c>
      <c r="F336" s="182"/>
      <c r="G336" s="183"/>
      <c r="M336" s="179" t="s">
        <v>282</v>
      </c>
      <c r="O336" s="170"/>
    </row>
    <row r="337" spans="1:104">
      <c r="A337" s="177"/>
      <c r="B337" s="180"/>
      <c r="C337" s="234" t="s">
        <v>283</v>
      </c>
      <c r="D337" s="235"/>
      <c r="E337" s="181">
        <v>2.4</v>
      </c>
      <c r="F337" s="182"/>
      <c r="G337" s="183"/>
      <c r="M337" s="179" t="s">
        <v>283</v>
      </c>
      <c r="O337" s="170"/>
    </row>
    <row r="338" spans="1:104">
      <c r="A338" s="177"/>
      <c r="B338" s="180"/>
      <c r="C338" s="234" t="s">
        <v>284</v>
      </c>
      <c r="D338" s="235"/>
      <c r="E338" s="181">
        <v>2.4</v>
      </c>
      <c r="F338" s="182"/>
      <c r="G338" s="183"/>
      <c r="M338" s="179" t="s">
        <v>284</v>
      </c>
      <c r="O338" s="170"/>
    </row>
    <row r="339" spans="1:104">
      <c r="A339" s="177"/>
      <c r="B339" s="180"/>
      <c r="C339" s="234" t="s">
        <v>285</v>
      </c>
      <c r="D339" s="235"/>
      <c r="E339" s="181">
        <v>2.4</v>
      </c>
      <c r="F339" s="182"/>
      <c r="G339" s="183"/>
      <c r="M339" s="179" t="s">
        <v>285</v>
      </c>
      <c r="O339" s="170"/>
    </row>
    <row r="340" spans="1:104">
      <c r="A340" s="171">
        <v>15</v>
      </c>
      <c r="B340" s="172" t="s">
        <v>276</v>
      </c>
      <c r="C340" s="173" t="s">
        <v>277</v>
      </c>
      <c r="D340" s="174" t="s">
        <v>215</v>
      </c>
      <c r="E340" s="175">
        <v>10909.77</v>
      </c>
      <c r="F340" s="175">
        <v>0</v>
      </c>
      <c r="G340" s="176">
        <f>E340*F340</f>
        <v>0</v>
      </c>
      <c r="O340" s="170">
        <v>2</v>
      </c>
      <c r="AA340" s="146">
        <v>1</v>
      </c>
      <c r="AB340" s="146">
        <v>1</v>
      </c>
      <c r="AC340" s="146">
        <v>1</v>
      </c>
      <c r="AZ340" s="146">
        <v>1</v>
      </c>
      <c r="BA340" s="146">
        <f>IF(AZ340=1,G340,0)</f>
        <v>0</v>
      </c>
      <c r="BB340" s="146">
        <f>IF(AZ340=2,G340,0)</f>
        <v>0</v>
      </c>
      <c r="BC340" s="146">
        <f>IF(AZ340=3,G340,0)</f>
        <v>0</v>
      </c>
      <c r="BD340" s="146">
        <f>IF(AZ340=4,G340,0)</f>
        <v>0</v>
      </c>
      <c r="BE340" s="146">
        <f>IF(AZ340=5,G340,0)</f>
        <v>0</v>
      </c>
      <c r="CA340" s="170">
        <v>1</v>
      </c>
      <c r="CB340" s="170">
        <v>1</v>
      </c>
      <c r="CZ340" s="146">
        <v>0</v>
      </c>
    </row>
    <row r="341" spans="1:104">
      <c r="A341" s="177"/>
      <c r="B341" s="178"/>
      <c r="C341" s="231" t="s">
        <v>278</v>
      </c>
      <c r="D341" s="232"/>
      <c r="E341" s="232"/>
      <c r="F341" s="232"/>
      <c r="G341" s="233"/>
      <c r="L341" s="179" t="s">
        <v>278</v>
      </c>
      <c r="O341" s="170">
        <v>3</v>
      </c>
    </row>
    <row r="342" spans="1:104">
      <c r="A342" s="177"/>
      <c r="B342" s="180"/>
      <c r="C342" s="234" t="s">
        <v>286</v>
      </c>
      <c r="D342" s="235"/>
      <c r="E342" s="181">
        <v>10909.77</v>
      </c>
      <c r="F342" s="182"/>
      <c r="G342" s="183"/>
      <c r="M342" s="179" t="s">
        <v>286</v>
      </c>
      <c r="O342" s="170"/>
    </row>
    <row r="343" spans="1:104">
      <c r="A343" s="171">
        <v>16</v>
      </c>
      <c r="B343" s="172" t="s">
        <v>287</v>
      </c>
      <c r="C343" s="173" t="s">
        <v>288</v>
      </c>
      <c r="D343" s="174" t="s">
        <v>215</v>
      </c>
      <c r="E343" s="175">
        <v>23.049700000000001</v>
      </c>
      <c r="F343" s="175">
        <v>0</v>
      </c>
      <c r="G343" s="176">
        <f>E343*F343</f>
        <v>0</v>
      </c>
      <c r="O343" s="170">
        <v>2</v>
      </c>
      <c r="AA343" s="146">
        <v>1</v>
      </c>
      <c r="AB343" s="146">
        <v>1</v>
      </c>
      <c r="AC343" s="146">
        <v>1</v>
      </c>
      <c r="AZ343" s="146">
        <v>1</v>
      </c>
      <c r="BA343" s="146">
        <f>IF(AZ343=1,G343,0)</f>
        <v>0</v>
      </c>
      <c r="BB343" s="146">
        <f>IF(AZ343=2,G343,0)</f>
        <v>0</v>
      </c>
      <c r="BC343" s="146">
        <f>IF(AZ343=3,G343,0)</f>
        <v>0</v>
      </c>
      <c r="BD343" s="146">
        <f>IF(AZ343=4,G343,0)</f>
        <v>0</v>
      </c>
      <c r="BE343" s="146">
        <f>IF(AZ343=5,G343,0)</f>
        <v>0</v>
      </c>
      <c r="CA343" s="170">
        <v>1</v>
      </c>
      <c r="CB343" s="170">
        <v>1</v>
      </c>
      <c r="CZ343" s="146">
        <v>0</v>
      </c>
    </row>
    <row r="344" spans="1:104">
      <c r="A344" s="177"/>
      <c r="B344" s="180"/>
      <c r="C344" s="234" t="s">
        <v>216</v>
      </c>
      <c r="D344" s="235"/>
      <c r="E344" s="181">
        <v>23.049700000000001</v>
      </c>
      <c r="F344" s="182"/>
      <c r="G344" s="183"/>
      <c r="M344" s="179" t="s">
        <v>216</v>
      </c>
      <c r="O344" s="170"/>
    </row>
    <row r="345" spans="1:104">
      <c r="A345" s="171">
        <v>17</v>
      </c>
      <c r="B345" s="172" t="s">
        <v>289</v>
      </c>
      <c r="C345" s="173" t="s">
        <v>290</v>
      </c>
      <c r="D345" s="174" t="s">
        <v>215</v>
      </c>
      <c r="E345" s="175">
        <v>11907.445</v>
      </c>
      <c r="F345" s="175">
        <v>0</v>
      </c>
      <c r="G345" s="176">
        <f>E345*F345</f>
        <v>0</v>
      </c>
      <c r="O345" s="170">
        <v>2</v>
      </c>
      <c r="AA345" s="146">
        <v>1</v>
      </c>
      <c r="AB345" s="146">
        <v>1</v>
      </c>
      <c r="AC345" s="146">
        <v>1</v>
      </c>
      <c r="AZ345" s="146">
        <v>1</v>
      </c>
      <c r="BA345" s="146">
        <f>IF(AZ345=1,G345,0)</f>
        <v>0</v>
      </c>
      <c r="BB345" s="146">
        <f>IF(AZ345=2,G345,0)</f>
        <v>0</v>
      </c>
      <c r="BC345" s="146">
        <f>IF(AZ345=3,G345,0)</f>
        <v>0</v>
      </c>
      <c r="BD345" s="146">
        <f>IF(AZ345=4,G345,0)</f>
        <v>0</v>
      </c>
      <c r="BE345" s="146">
        <f>IF(AZ345=5,G345,0)</f>
        <v>0</v>
      </c>
      <c r="CA345" s="170">
        <v>1</v>
      </c>
      <c r="CB345" s="170">
        <v>1</v>
      </c>
      <c r="CZ345" s="146">
        <v>0</v>
      </c>
    </row>
    <row r="346" spans="1:104">
      <c r="A346" s="177"/>
      <c r="B346" s="178"/>
      <c r="C346" s="231" t="s">
        <v>291</v>
      </c>
      <c r="D346" s="232"/>
      <c r="E346" s="232"/>
      <c r="F346" s="232"/>
      <c r="G346" s="233"/>
      <c r="L346" s="179" t="s">
        <v>291</v>
      </c>
      <c r="O346" s="170">
        <v>3</v>
      </c>
    </row>
    <row r="347" spans="1:104">
      <c r="A347" s="171">
        <v>18</v>
      </c>
      <c r="B347" s="172" t="s">
        <v>289</v>
      </c>
      <c r="C347" s="173" t="s">
        <v>290</v>
      </c>
      <c r="D347" s="174" t="s">
        <v>215</v>
      </c>
      <c r="E347" s="175">
        <v>14.4</v>
      </c>
      <c r="F347" s="175">
        <v>0</v>
      </c>
      <c r="G347" s="176">
        <f>E347*F347</f>
        <v>0</v>
      </c>
      <c r="O347" s="170">
        <v>2</v>
      </c>
      <c r="AA347" s="146">
        <v>1</v>
      </c>
      <c r="AB347" s="146">
        <v>1</v>
      </c>
      <c r="AC347" s="146">
        <v>1</v>
      </c>
      <c r="AZ347" s="146">
        <v>1</v>
      </c>
      <c r="BA347" s="146">
        <f>IF(AZ347=1,G347,0)</f>
        <v>0</v>
      </c>
      <c r="BB347" s="146">
        <f>IF(AZ347=2,G347,0)</f>
        <v>0</v>
      </c>
      <c r="BC347" s="146">
        <f>IF(AZ347=3,G347,0)</f>
        <v>0</v>
      </c>
      <c r="BD347" s="146">
        <f>IF(AZ347=4,G347,0)</f>
        <v>0</v>
      </c>
      <c r="BE347" s="146">
        <f>IF(AZ347=5,G347,0)</f>
        <v>0</v>
      </c>
      <c r="CA347" s="170">
        <v>1</v>
      </c>
      <c r="CB347" s="170">
        <v>1</v>
      </c>
      <c r="CZ347" s="146">
        <v>0</v>
      </c>
    </row>
    <row r="348" spans="1:104">
      <c r="A348" s="177"/>
      <c r="B348" s="178"/>
      <c r="C348" s="231" t="s">
        <v>291</v>
      </c>
      <c r="D348" s="232"/>
      <c r="E348" s="232"/>
      <c r="F348" s="232"/>
      <c r="G348" s="233"/>
      <c r="L348" s="179" t="s">
        <v>291</v>
      </c>
      <c r="O348" s="170">
        <v>3</v>
      </c>
    </row>
    <row r="349" spans="1:104">
      <c r="A349" s="177"/>
      <c r="B349" s="180"/>
      <c r="C349" s="234" t="s">
        <v>100</v>
      </c>
      <c r="D349" s="235"/>
      <c r="E349" s="181">
        <v>0</v>
      </c>
      <c r="F349" s="182"/>
      <c r="G349" s="183"/>
      <c r="M349" s="179" t="s">
        <v>100</v>
      </c>
      <c r="O349" s="170"/>
    </row>
    <row r="350" spans="1:104">
      <c r="A350" s="177"/>
      <c r="B350" s="180"/>
      <c r="C350" s="234" t="s">
        <v>269</v>
      </c>
      <c r="D350" s="235"/>
      <c r="E350" s="181">
        <v>2.4</v>
      </c>
      <c r="F350" s="182"/>
      <c r="G350" s="183"/>
      <c r="M350" s="179" t="s">
        <v>269</v>
      </c>
      <c r="O350" s="170"/>
    </row>
    <row r="351" spans="1:104">
      <c r="A351" s="177"/>
      <c r="B351" s="180"/>
      <c r="C351" s="234" t="s">
        <v>270</v>
      </c>
      <c r="D351" s="235"/>
      <c r="E351" s="181">
        <v>2.4</v>
      </c>
      <c r="F351" s="182"/>
      <c r="G351" s="183"/>
      <c r="M351" s="179" t="s">
        <v>270</v>
      </c>
      <c r="O351" s="170"/>
    </row>
    <row r="352" spans="1:104">
      <c r="A352" s="177"/>
      <c r="B352" s="180"/>
      <c r="C352" s="234" t="s">
        <v>271</v>
      </c>
      <c r="D352" s="235"/>
      <c r="E352" s="181">
        <v>1.2</v>
      </c>
      <c r="F352" s="182"/>
      <c r="G352" s="183"/>
      <c r="M352" s="179" t="s">
        <v>271</v>
      </c>
      <c r="O352" s="170"/>
    </row>
    <row r="353" spans="1:104">
      <c r="A353" s="177"/>
      <c r="B353" s="180"/>
      <c r="C353" s="234" t="s">
        <v>272</v>
      </c>
      <c r="D353" s="235"/>
      <c r="E353" s="181">
        <v>1.2</v>
      </c>
      <c r="F353" s="182"/>
      <c r="G353" s="183"/>
      <c r="M353" s="179" t="s">
        <v>272</v>
      </c>
      <c r="O353" s="170"/>
    </row>
    <row r="354" spans="1:104">
      <c r="A354" s="177"/>
      <c r="B354" s="180"/>
      <c r="C354" s="234" t="s">
        <v>273</v>
      </c>
      <c r="D354" s="235"/>
      <c r="E354" s="181">
        <v>2.4</v>
      </c>
      <c r="F354" s="182"/>
      <c r="G354" s="183"/>
      <c r="M354" s="179" t="s">
        <v>273</v>
      </c>
      <c r="O354" s="170"/>
    </row>
    <row r="355" spans="1:104">
      <c r="A355" s="177"/>
      <c r="B355" s="180"/>
      <c r="C355" s="234" t="s">
        <v>274</v>
      </c>
      <c r="D355" s="235"/>
      <c r="E355" s="181">
        <v>2.4</v>
      </c>
      <c r="F355" s="182"/>
      <c r="G355" s="183"/>
      <c r="M355" s="179" t="s">
        <v>274</v>
      </c>
      <c r="O355" s="170"/>
    </row>
    <row r="356" spans="1:104">
      <c r="A356" s="177"/>
      <c r="B356" s="180"/>
      <c r="C356" s="234" t="s">
        <v>275</v>
      </c>
      <c r="D356" s="235"/>
      <c r="E356" s="181">
        <v>2.4</v>
      </c>
      <c r="F356" s="182"/>
      <c r="G356" s="183"/>
      <c r="M356" s="179" t="s">
        <v>275</v>
      </c>
      <c r="O356" s="170"/>
    </row>
    <row r="357" spans="1:104">
      <c r="A357" s="171">
        <v>19</v>
      </c>
      <c r="B357" s="172" t="s">
        <v>292</v>
      </c>
      <c r="C357" s="173" t="s">
        <v>293</v>
      </c>
      <c r="D357" s="174" t="s">
        <v>294</v>
      </c>
      <c r="E357" s="175">
        <v>353.26600000000002</v>
      </c>
      <c r="F357" s="175">
        <v>0</v>
      </c>
      <c r="G357" s="176">
        <f>E357*F357</f>
        <v>0</v>
      </c>
      <c r="O357" s="170">
        <v>2</v>
      </c>
      <c r="AA357" s="146">
        <v>1</v>
      </c>
      <c r="AB357" s="146">
        <v>1</v>
      </c>
      <c r="AC357" s="146">
        <v>1</v>
      </c>
      <c r="AZ357" s="146">
        <v>1</v>
      </c>
      <c r="BA357" s="146">
        <f>IF(AZ357=1,G357,0)</f>
        <v>0</v>
      </c>
      <c r="BB357" s="146">
        <f>IF(AZ357=2,G357,0)</f>
        <v>0</v>
      </c>
      <c r="BC357" s="146">
        <f>IF(AZ357=3,G357,0)</f>
        <v>0</v>
      </c>
      <c r="BD357" s="146">
        <f>IF(AZ357=4,G357,0)</f>
        <v>0</v>
      </c>
      <c r="BE357" s="146">
        <f>IF(AZ357=5,G357,0)</f>
        <v>0</v>
      </c>
      <c r="CA357" s="170">
        <v>1</v>
      </c>
      <c r="CB357" s="170">
        <v>1</v>
      </c>
      <c r="CZ357" s="146">
        <v>0</v>
      </c>
    </row>
    <row r="358" spans="1:104">
      <c r="A358" s="177"/>
      <c r="B358" s="178"/>
      <c r="C358" s="231" t="s">
        <v>295</v>
      </c>
      <c r="D358" s="232"/>
      <c r="E358" s="232"/>
      <c r="F358" s="232"/>
      <c r="G358" s="233"/>
      <c r="L358" s="179" t="s">
        <v>295</v>
      </c>
      <c r="O358" s="170">
        <v>3</v>
      </c>
    </row>
    <row r="359" spans="1:104">
      <c r="A359" s="171">
        <v>20</v>
      </c>
      <c r="B359" s="172" t="s">
        <v>296</v>
      </c>
      <c r="C359" s="173" t="s">
        <v>297</v>
      </c>
      <c r="D359" s="174" t="s">
        <v>298</v>
      </c>
      <c r="E359" s="175">
        <v>5.1400000000000001E-2</v>
      </c>
      <c r="F359" s="175">
        <v>0</v>
      </c>
      <c r="G359" s="176">
        <f>E359*F359</f>
        <v>0</v>
      </c>
      <c r="O359" s="170">
        <v>2</v>
      </c>
      <c r="AA359" s="146">
        <v>3</v>
      </c>
      <c r="AB359" s="146">
        <v>1</v>
      </c>
      <c r="AC359" s="146" t="s">
        <v>296</v>
      </c>
      <c r="AZ359" s="146">
        <v>1</v>
      </c>
      <c r="BA359" s="146">
        <f>IF(AZ359=1,G359,0)</f>
        <v>0</v>
      </c>
      <c r="BB359" s="146">
        <f>IF(AZ359=2,G359,0)</f>
        <v>0</v>
      </c>
      <c r="BC359" s="146">
        <f>IF(AZ359=3,G359,0)</f>
        <v>0</v>
      </c>
      <c r="BD359" s="146">
        <f>IF(AZ359=4,G359,0)</f>
        <v>0</v>
      </c>
      <c r="BE359" s="146">
        <f>IF(AZ359=5,G359,0)</f>
        <v>0</v>
      </c>
      <c r="CA359" s="170">
        <v>3</v>
      </c>
      <c r="CB359" s="170">
        <v>1</v>
      </c>
      <c r="CZ359" s="146">
        <v>1E-3</v>
      </c>
    </row>
    <row r="360" spans="1:104">
      <c r="A360" s="177"/>
      <c r="B360" s="178"/>
      <c r="C360" s="231" t="s">
        <v>299</v>
      </c>
      <c r="D360" s="232"/>
      <c r="E360" s="232"/>
      <c r="F360" s="232"/>
      <c r="G360" s="233"/>
      <c r="L360" s="179" t="s">
        <v>299</v>
      </c>
      <c r="O360" s="170">
        <v>3</v>
      </c>
    </row>
    <row r="361" spans="1:104">
      <c r="A361" s="177"/>
      <c r="B361" s="180"/>
      <c r="C361" s="236" t="s">
        <v>300</v>
      </c>
      <c r="D361" s="235"/>
      <c r="E361" s="204">
        <v>0</v>
      </c>
      <c r="F361" s="182"/>
      <c r="G361" s="183"/>
      <c r="M361" s="179" t="s">
        <v>300</v>
      </c>
      <c r="O361" s="170"/>
    </row>
    <row r="362" spans="1:104">
      <c r="A362" s="177"/>
      <c r="B362" s="180"/>
      <c r="C362" s="236" t="s">
        <v>100</v>
      </c>
      <c r="D362" s="235"/>
      <c r="E362" s="204">
        <v>0</v>
      </c>
      <c r="F362" s="182"/>
      <c r="G362" s="183"/>
      <c r="M362" s="179" t="s">
        <v>100</v>
      </c>
      <c r="O362" s="170"/>
    </row>
    <row r="363" spans="1:104">
      <c r="A363" s="177"/>
      <c r="B363" s="180"/>
      <c r="C363" s="236" t="s">
        <v>269</v>
      </c>
      <c r="D363" s="235"/>
      <c r="E363" s="204">
        <v>2.4</v>
      </c>
      <c r="F363" s="182"/>
      <c r="G363" s="183"/>
      <c r="M363" s="179" t="s">
        <v>269</v>
      </c>
      <c r="O363" s="170"/>
    </row>
    <row r="364" spans="1:104">
      <c r="A364" s="177"/>
      <c r="B364" s="180"/>
      <c r="C364" s="236" t="s">
        <v>270</v>
      </c>
      <c r="D364" s="235"/>
      <c r="E364" s="204">
        <v>2.4</v>
      </c>
      <c r="F364" s="182"/>
      <c r="G364" s="183"/>
      <c r="M364" s="179" t="s">
        <v>270</v>
      </c>
      <c r="O364" s="170"/>
    </row>
    <row r="365" spans="1:104">
      <c r="A365" s="177"/>
      <c r="B365" s="180"/>
      <c r="C365" s="236" t="s">
        <v>271</v>
      </c>
      <c r="D365" s="235"/>
      <c r="E365" s="204">
        <v>1.2</v>
      </c>
      <c r="F365" s="182"/>
      <c r="G365" s="183"/>
      <c r="M365" s="179" t="s">
        <v>271</v>
      </c>
      <c r="O365" s="170"/>
    </row>
    <row r="366" spans="1:104">
      <c r="A366" s="177"/>
      <c r="B366" s="180"/>
      <c r="C366" s="236" t="s">
        <v>272</v>
      </c>
      <c r="D366" s="235"/>
      <c r="E366" s="204">
        <v>1.2</v>
      </c>
      <c r="F366" s="182"/>
      <c r="G366" s="183"/>
      <c r="M366" s="179" t="s">
        <v>272</v>
      </c>
      <c r="O366" s="170"/>
    </row>
    <row r="367" spans="1:104">
      <c r="A367" s="177"/>
      <c r="B367" s="180"/>
      <c r="C367" s="236" t="s">
        <v>273</v>
      </c>
      <c r="D367" s="235"/>
      <c r="E367" s="204">
        <v>2.4</v>
      </c>
      <c r="F367" s="182"/>
      <c r="G367" s="183"/>
      <c r="M367" s="179" t="s">
        <v>273</v>
      </c>
      <c r="O367" s="170"/>
    </row>
    <row r="368" spans="1:104">
      <c r="A368" s="177"/>
      <c r="B368" s="180"/>
      <c r="C368" s="236" t="s">
        <v>274</v>
      </c>
      <c r="D368" s="235"/>
      <c r="E368" s="204">
        <v>2.4</v>
      </c>
      <c r="F368" s="182"/>
      <c r="G368" s="183"/>
      <c r="M368" s="179" t="s">
        <v>274</v>
      </c>
      <c r="O368" s="170"/>
    </row>
    <row r="369" spans="1:104">
      <c r="A369" s="177"/>
      <c r="B369" s="180"/>
      <c r="C369" s="236" t="s">
        <v>275</v>
      </c>
      <c r="D369" s="235"/>
      <c r="E369" s="204">
        <v>2.4</v>
      </c>
      <c r="F369" s="182"/>
      <c r="G369" s="183"/>
      <c r="M369" s="179" t="s">
        <v>275</v>
      </c>
      <c r="O369" s="170"/>
    </row>
    <row r="370" spans="1:104">
      <c r="A370" s="177"/>
      <c r="B370" s="180"/>
      <c r="C370" s="236" t="s">
        <v>301</v>
      </c>
      <c r="D370" s="235"/>
      <c r="E370" s="204">
        <v>14.4</v>
      </c>
      <c r="F370" s="182"/>
      <c r="G370" s="183"/>
      <c r="M370" s="179" t="s">
        <v>301</v>
      </c>
      <c r="O370" s="170"/>
    </row>
    <row r="371" spans="1:104">
      <c r="A371" s="177"/>
      <c r="B371" s="180"/>
      <c r="C371" s="237" t="s">
        <v>302</v>
      </c>
      <c r="D371" s="235"/>
      <c r="E371" s="205">
        <v>0</v>
      </c>
      <c r="F371" s="182"/>
      <c r="G371" s="183"/>
      <c r="M371" s="179" t="s">
        <v>302</v>
      </c>
      <c r="O371" s="170"/>
    </row>
    <row r="372" spans="1:104">
      <c r="A372" s="177"/>
      <c r="B372" s="180"/>
      <c r="C372" s="234" t="s">
        <v>303</v>
      </c>
      <c r="D372" s="235"/>
      <c r="E372" s="181">
        <v>5.1400000000000001E-2</v>
      </c>
      <c r="F372" s="182"/>
      <c r="G372" s="183"/>
      <c r="M372" s="179" t="s">
        <v>303</v>
      </c>
      <c r="O372" s="170"/>
    </row>
    <row r="373" spans="1:104">
      <c r="A373" s="171">
        <v>21</v>
      </c>
      <c r="B373" s="172" t="s">
        <v>296</v>
      </c>
      <c r="C373" s="173" t="s">
        <v>297</v>
      </c>
      <c r="D373" s="174" t="s">
        <v>298</v>
      </c>
      <c r="E373" s="175">
        <v>42.526600000000002</v>
      </c>
      <c r="F373" s="175">
        <v>0</v>
      </c>
      <c r="G373" s="176">
        <f>E373*F373</f>
        <v>0</v>
      </c>
      <c r="O373" s="170">
        <v>2</v>
      </c>
      <c r="AA373" s="146">
        <v>3</v>
      </c>
      <c r="AB373" s="146">
        <v>1</v>
      </c>
      <c r="AC373" s="146" t="s">
        <v>296</v>
      </c>
      <c r="AZ373" s="146">
        <v>1</v>
      </c>
      <c r="BA373" s="146">
        <f>IF(AZ373=1,G373,0)</f>
        <v>0</v>
      </c>
      <c r="BB373" s="146">
        <f>IF(AZ373=2,G373,0)</f>
        <v>0</v>
      </c>
      <c r="BC373" s="146">
        <f>IF(AZ373=3,G373,0)</f>
        <v>0</v>
      </c>
      <c r="BD373" s="146">
        <f>IF(AZ373=4,G373,0)</f>
        <v>0</v>
      </c>
      <c r="BE373" s="146">
        <f>IF(AZ373=5,G373,0)</f>
        <v>0</v>
      </c>
      <c r="CA373" s="170">
        <v>3</v>
      </c>
      <c r="CB373" s="170">
        <v>1</v>
      </c>
      <c r="CZ373" s="146">
        <v>1E-3</v>
      </c>
    </row>
    <row r="374" spans="1:104">
      <c r="A374" s="177"/>
      <c r="B374" s="178"/>
      <c r="C374" s="231" t="s">
        <v>299</v>
      </c>
      <c r="D374" s="232"/>
      <c r="E374" s="232"/>
      <c r="F374" s="232"/>
      <c r="G374" s="233"/>
      <c r="L374" s="179" t="s">
        <v>299</v>
      </c>
      <c r="O374" s="170">
        <v>3</v>
      </c>
    </row>
    <row r="375" spans="1:104">
      <c r="A375" s="177"/>
      <c r="B375" s="180"/>
      <c r="C375" s="234" t="s">
        <v>304</v>
      </c>
      <c r="D375" s="235"/>
      <c r="E375" s="181">
        <v>42.526600000000002</v>
      </c>
      <c r="F375" s="182"/>
      <c r="G375" s="183"/>
      <c r="M375" s="179" t="s">
        <v>304</v>
      </c>
      <c r="O375" s="170"/>
    </row>
    <row r="376" spans="1:104">
      <c r="A376" s="184"/>
      <c r="B376" s="185" t="s">
        <v>76</v>
      </c>
      <c r="C376" s="186" t="str">
        <f>CONCATENATE(B7," ",C7)</f>
        <v>1 Zemní práce</v>
      </c>
      <c r="D376" s="187"/>
      <c r="E376" s="188"/>
      <c r="F376" s="189"/>
      <c r="G376" s="190">
        <f>SUM(G7:G375)</f>
        <v>0</v>
      </c>
      <c r="O376" s="170">
        <v>4</v>
      </c>
      <c r="BA376" s="191">
        <f>SUM(BA7:BA375)</f>
        <v>0</v>
      </c>
      <c r="BB376" s="191">
        <f>SUM(BB7:BB375)</f>
        <v>0</v>
      </c>
      <c r="BC376" s="191">
        <f>SUM(BC7:BC375)</f>
        <v>0</v>
      </c>
      <c r="BD376" s="191">
        <f>SUM(BD7:BD375)</f>
        <v>0</v>
      </c>
      <c r="BE376" s="191">
        <f>SUM(BE7:BE375)</f>
        <v>0</v>
      </c>
    </row>
    <row r="377" spans="1:104">
      <c r="A377" s="163" t="s">
        <v>72</v>
      </c>
      <c r="B377" s="164" t="s">
        <v>305</v>
      </c>
      <c r="C377" s="165" t="s">
        <v>306</v>
      </c>
      <c r="D377" s="166"/>
      <c r="E377" s="167"/>
      <c r="F377" s="167"/>
      <c r="G377" s="168"/>
      <c r="H377" s="169"/>
      <c r="I377" s="169"/>
      <c r="O377" s="170">
        <v>1</v>
      </c>
    </row>
    <row r="378" spans="1:104">
      <c r="A378" s="171">
        <v>22</v>
      </c>
      <c r="B378" s="172" t="s">
        <v>307</v>
      </c>
      <c r="C378" s="173" t="s">
        <v>308</v>
      </c>
      <c r="D378" s="174" t="s">
        <v>309</v>
      </c>
      <c r="E378" s="175">
        <v>1</v>
      </c>
      <c r="F378" s="175">
        <v>0</v>
      </c>
      <c r="G378" s="176">
        <f>E378*F378</f>
        <v>0</v>
      </c>
      <c r="O378" s="170">
        <v>2</v>
      </c>
      <c r="AA378" s="146">
        <v>1</v>
      </c>
      <c r="AB378" s="146">
        <v>1</v>
      </c>
      <c r="AC378" s="146">
        <v>1</v>
      </c>
      <c r="AZ378" s="146">
        <v>1</v>
      </c>
      <c r="BA378" s="146">
        <f>IF(AZ378=1,G378,0)</f>
        <v>0</v>
      </c>
      <c r="BB378" s="146">
        <f>IF(AZ378=2,G378,0)</f>
        <v>0</v>
      </c>
      <c r="BC378" s="146">
        <f>IF(AZ378=3,G378,0)</f>
        <v>0</v>
      </c>
      <c r="BD378" s="146">
        <f>IF(AZ378=4,G378,0)</f>
        <v>0</v>
      </c>
      <c r="BE378" s="146">
        <f>IF(AZ378=5,G378,0)</f>
        <v>0</v>
      </c>
      <c r="CA378" s="170">
        <v>1</v>
      </c>
      <c r="CB378" s="170">
        <v>1</v>
      </c>
      <c r="CZ378" s="146">
        <v>0</v>
      </c>
    </row>
    <row r="379" spans="1:104">
      <c r="A379" s="177"/>
      <c r="B379" s="178"/>
      <c r="C379" s="231" t="s">
        <v>310</v>
      </c>
      <c r="D379" s="232"/>
      <c r="E379" s="232"/>
      <c r="F379" s="232"/>
      <c r="G379" s="233"/>
      <c r="L379" s="179" t="s">
        <v>310</v>
      </c>
      <c r="O379" s="170">
        <v>3</v>
      </c>
    </row>
    <row r="380" spans="1:104">
      <c r="A380" s="184"/>
      <c r="B380" s="185" t="s">
        <v>76</v>
      </c>
      <c r="C380" s="186" t="str">
        <f>CONCATENATE(B377," ",C377)</f>
        <v>11 Přípravné a přidružené práce</v>
      </c>
      <c r="D380" s="187"/>
      <c r="E380" s="188"/>
      <c r="F380" s="189"/>
      <c r="G380" s="190">
        <f>SUM(G377:G379)</f>
        <v>0</v>
      </c>
      <c r="O380" s="170">
        <v>4</v>
      </c>
      <c r="BA380" s="191">
        <f>SUM(BA377:BA379)</f>
        <v>0</v>
      </c>
      <c r="BB380" s="191">
        <f>SUM(BB377:BB379)</f>
        <v>0</v>
      </c>
      <c r="BC380" s="191">
        <f>SUM(BC377:BC379)</f>
        <v>0</v>
      </c>
      <c r="BD380" s="191">
        <f>SUM(BD377:BD379)</f>
        <v>0</v>
      </c>
      <c r="BE380" s="191">
        <f>SUM(BE377:BE379)</f>
        <v>0</v>
      </c>
    </row>
    <row r="381" spans="1:104">
      <c r="A381" s="163" t="s">
        <v>72</v>
      </c>
      <c r="B381" s="164" t="s">
        <v>311</v>
      </c>
      <c r="C381" s="165" t="s">
        <v>312</v>
      </c>
      <c r="D381" s="166"/>
      <c r="E381" s="167"/>
      <c r="F381" s="167"/>
      <c r="G381" s="168"/>
      <c r="H381" s="169"/>
      <c r="I381" s="169"/>
      <c r="O381" s="170">
        <v>1</v>
      </c>
    </row>
    <row r="382" spans="1:104">
      <c r="A382" s="171">
        <v>23</v>
      </c>
      <c r="B382" s="172" t="s">
        <v>313</v>
      </c>
      <c r="C382" s="173" t="s">
        <v>314</v>
      </c>
      <c r="D382" s="174" t="s">
        <v>215</v>
      </c>
      <c r="E382" s="175">
        <v>10199.1733</v>
      </c>
      <c r="F382" s="175">
        <v>0</v>
      </c>
      <c r="G382" s="176">
        <f>E382*F382</f>
        <v>0</v>
      </c>
      <c r="O382" s="170">
        <v>2</v>
      </c>
      <c r="AA382" s="146">
        <v>1</v>
      </c>
      <c r="AB382" s="146">
        <v>1</v>
      </c>
      <c r="AC382" s="146">
        <v>1</v>
      </c>
      <c r="AZ382" s="146">
        <v>1</v>
      </c>
      <c r="BA382" s="146">
        <f>IF(AZ382=1,G382,0)</f>
        <v>0</v>
      </c>
      <c r="BB382" s="146">
        <f>IF(AZ382=2,G382,0)</f>
        <v>0</v>
      </c>
      <c r="BC382" s="146">
        <f>IF(AZ382=3,G382,0)</f>
        <v>0</v>
      </c>
      <c r="BD382" s="146">
        <f>IF(AZ382=4,G382,0)</f>
        <v>0</v>
      </c>
      <c r="BE382" s="146">
        <f>IF(AZ382=5,G382,0)</f>
        <v>0</v>
      </c>
      <c r="CA382" s="170">
        <v>1</v>
      </c>
      <c r="CB382" s="170">
        <v>1</v>
      </c>
      <c r="CZ382" s="146">
        <v>3.0000000000000001E-5</v>
      </c>
    </row>
    <row r="383" spans="1:104">
      <c r="A383" s="177"/>
      <c r="B383" s="178"/>
      <c r="C383" s="231" t="s">
        <v>315</v>
      </c>
      <c r="D383" s="232"/>
      <c r="E383" s="232"/>
      <c r="F383" s="232"/>
      <c r="G383" s="233"/>
      <c r="L383" s="179" t="s">
        <v>315</v>
      </c>
      <c r="O383" s="170">
        <v>3</v>
      </c>
    </row>
    <row r="384" spans="1:104">
      <c r="A384" s="177"/>
      <c r="B384" s="180"/>
      <c r="C384" s="234" t="s">
        <v>108</v>
      </c>
      <c r="D384" s="235"/>
      <c r="E384" s="181">
        <v>0</v>
      </c>
      <c r="F384" s="182"/>
      <c r="G384" s="183"/>
      <c r="M384" s="179" t="s">
        <v>108</v>
      </c>
      <c r="O384" s="170"/>
    </row>
    <row r="385" spans="1:15">
      <c r="A385" s="177"/>
      <c r="B385" s="180"/>
      <c r="C385" s="234" t="s">
        <v>316</v>
      </c>
      <c r="D385" s="235"/>
      <c r="E385" s="181">
        <v>2408.4695999999999</v>
      </c>
      <c r="F385" s="182"/>
      <c r="G385" s="183"/>
      <c r="M385" s="179" t="s">
        <v>316</v>
      </c>
      <c r="O385" s="170"/>
    </row>
    <row r="386" spans="1:15">
      <c r="A386" s="177"/>
      <c r="B386" s="180"/>
      <c r="C386" s="234" t="s">
        <v>317</v>
      </c>
      <c r="D386" s="235"/>
      <c r="E386" s="181">
        <v>28.366199999999999</v>
      </c>
      <c r="F386" s="182"/>
      <c r="G386" s="183"/>
      <c r="M386" s="179" t="s">
        <v>317</v>
      </c>
      <c r="O386" s="170"/>
    </row>
    <row r="387" spans="1:15">
      <c r="A387" s="177"/>
      <c r="B387" s="180"/>
      <c r="C387" s="234" t="s">
        <v>318</v>
      </c>
      <c r="D387" s="235"/>
      <c r="E387" s="181">
        <v>115.8905</v>
      </c>
      <c r="F387" s="182"/>
      <c r="G387" s="183"/>
      <c r="M387" s="179" t="s">
        <v>318</v>
      </c>
      <c r="O387" s="170"/>
    </row>
    <row r="388" spans="1:15">
      <c r="A388" s="177"/>
      <c r="B388" s="180"/>
      <c r="C388" s="234" t="s">
        <v>319</v>
      </c>
      <c r="D388" s="235"/>
      <c r="E388" s="181">
        <v>287.67899999999997</v>
      </c>
      <c r="F388" s="182"/>
      <c r="G388" s="183"/>
      <c r="M388" s="179" t="s">
        <v>319</v>
      </c>
      <c r="O388" s="170"/>
    </row>
    <row r="389" spans="1:15">
      <c r="A389" s="177"/>
      <c r="B389" s="180"/>
      <c r="C389" s="234" t="s">
        <v>320</v>
      </c>
      <c r="D389" s="235"/>
      <c r="E389" s="181">
        <v>100.4868</v>
      </c>
      <c r="F389" s="182"/>
      <c r="G389" s="183"/>
      <c r="M389" s="179" t="s">
        <v>320</v>
      </c>
      <c r="O389" s="170"/>
    </row>
    <row r="390" spans="1:15">
      <c r="A390" s="177"/>
      <c r="B390" s="180"/>
      <c r="C390" s="234" t="s">
        <v>321</v>
      </c>
      <c r="D390" s="235"/>
      <c r="E390" s="181">
        <v>2419.3463999999999</v>
      </c>
      <c r="F390" s="182"/>
      <c r="G390" s="183"/>
      <c r="M390" s="179" t="s">
        <v>321</v>
      </c>
      <c r="O390" s="170"/>
    </row>
    <row r="391" spans="1:15">
      <c r="A391" s="177"/>
      <c r="B391" s="180"/>
      <c r="C391" s="234" t="s">
        <v>322</v>
      </c>
      <c r="D391" s="235"/>
      <c r="E391" s="181">
        <v>87.215199999999996</v>
      </c>
      <c r="F391" s="182"/>
      <c r="G391" s="183"/>
      <c r="M391" s="179" t="s">
        <v>322</v>
      </c>
      <c r="O391" s="170"/>
    </row>
    <row r="392" spans="1:15">
      <c r="A392" s="177"/>
      <c r="B392" s="180"/>
      <c r="C392" s="234" t="s">
        <v>323</v>
      </c>
      <c r="D392" s="235"/>
      <c r="E392" s="181">
        <v>433.55790000000002</v>
      </c>
      <c r="F392" s="182"/>
      <c r="G392" s="183"/>
      <c r="M392" s="179" t="s">
        <v>323</v>
      </c>
      <c r="O392" s="170"/>
    </row>
    <row r="393" spans="1:15">
      <c r="A393" s="177"/>
      <c r="B393" s="180"/>
      <c r="C393" s="234" t="s">
        <v>324</v>
      </c>
      <c r="D393" s="235"/>
      <c r="E393" s="181">
        <v>235.02539999999999</v>
      </c>
      <c r="F393" s="182"/>
      <c r="G393" s="183"/>
      <c r="M393" s="179" t="s">
        <v>324</v>
      </c>
      <c r="O393" s="170"/>
    </row>
    <row r="394" spans="1:15">
      <c r="A394" s="177"/>
      <c r="B394" s="180"/>
      <c r="C394" s="234" t="s">
        <v>325</v>
      </c>
      <c r="D394" s="235"/>
      <c r="E394" s="181">
        <v>59.049900000000001</v>
      </c>
      <c r="F394" s="182"/>
      <c r="G394" s="183"/>
      <c r="M394" s="179" t="s">
        <v>325</v>
      </c>
      <c r="O394" s="170"/>
    </row>
    <row r="395" spans="1:15">
      <c r="A395" s="177"/>
      <c r="B395" s="180"/>
      <c r="C395" s="234" t="s">
        <v>326</v>
      </c>
      <c r="D395" s="235"/>
      <c r="E395" s="181">
        <v>122.7657</v>
      </c>
      <c r="F395" s="182"/>
      <c r="G395" s="183"/>
      <c r="M395" s="179" t="s">
        <v>326</v>
      </c>
      <c r="O395" s="170"/>
    </row>
    <row r="396" spans="1:15">
      <c r="A396" s="177"/>
      <c r="B396" s="180"/>
      <c r="C396" s="234" t="s">
        <v>327</v>
      </c>
      <c r="D396" s="235"/>
      <c r="E396" s="181">
        <v>917.08109999999999</v>
      </c>
      <c r="F396" s="182"/>
      <c r="G396" s="183"/>
      <c r="M396" s="179" t="s">
        <v>327</v>
      </c>
      <c r="O396" s="170"/>
    </row>
    <row r="397" spans="1:15">
      <c r="A397" s="177"/>
      <c r="B397" s="180"/>
      <c r="C397" s="234" t="s">
        <v>328</v>
      </c>
      <c r="D397" s="235"/>
      <c r="E397" s="181">
        <v>237.03389999999999</v>
      </c>
      <c r="F397" s="182"/>
      <c r="G397" s="183"/>
      <c r="M397" s="179" t="s">
        <v>328</v>
      </c>
      <c r="O397" s="170"/>
    </row>
    <row r="398" spans="1:15">
      <c r="A398" s="177"/>
      <c r="B398" s="180"/>
      <c r="C398" s="234" t="s">
        <v>329</v>
      </c>
      <c r="D398" s="235"/>
      <c r="E398" s="181">
        <v>0</v>
      </c>
      <c r="F398" s="182"/>
      <c r="G398" s="183"/>
      <c r="M398" s="179" t="s">
        <v>329</v>
      </c>
      <c r="O398" s="170"/>
    </row>
    <row r="399" spans="1:15">
      <c r="A399" s="177"/>
      <c r="B399" s="180"/>
      <c r="C399" s="234" t="s">
        <v>330</v>
      </c>
      <c r="D399" s="235"/>
      <c r="E399" s="181">
        <v>0</v>
      </c>
      <c r="F399" s="182"/>
      <c r="G399" s="183"/>
      <c r="M399" s="179" t="s">
        <v>330</v>
      </c>
      <c r="O399" s="170"/>
    </row>
    <row r="400" spans="1:15">
      <c r="A400" s="177"/>
      <c r="B400" s="180"/>
      <c r="C400" s="234" t="s">
        <v>331</v>
      </c>
      <c r="D400" s="235"/>
      <c r="E400" s="181">
        <v>646.428</v>
      </c>
      <c r="F400" s="182"/>
      <c r="G400" s="183"/>
      <c r="M400" s="179" t="s">
        <v>331</v>
      </c>
      <c r="O400" s="170"/>
    </row>
    <row r="401" spans="1:15">
      <c r="A401" s="177"/>
      <c r="B401" s="180"/>
      <c r="C401" s="234" t="s">
        <v>332</v>
      </c>
      <c r="D401" s="235"/>
      <c r="E401" s="181">
        <v>1093.6746000000001</v>
      </c>
      <c r="F401" s="182"/>
      <c r="G401" s="183"/>
      <c r="M401" s="179" t="s">
        <v>332</v>
      </c>
      <c r="O401" s="170"/>
    </row>
    <row r="402" spans="1:15">
      <c r="A402" s="177"/>
      <c r="B402" s="180"/>
      <c r="C402" s="234" t="s">
        <v>333</v>
      </c>
      <c r="D402" s="235"/>
      <c r="E402" s="181">
        <v>0</v>
      </c>
      <c r="F402" s="182"/>
      <c r="G402" s="183"/>
      <c r="M402" s="179" t="s">
        <v>333</v>
      </c>
      <c r="O402" s="170"/>
    </row>
    <row r="403" spans="1:15">
      <c r="A403" s="177"/>
      <c r="B403" s="180"/>
      <c r="C403" s="234" t="s">
        <v>334</v>
      </c>
      <c r="D403" s="235"/>
      <c r="E403" s="181">
        <v>0</v>
      </c>
      <c r="F403" s="182"/>
      <c r="G403" s="183"/>
      <c r="M403" s="179" t="s">
        <v>334</v>
      </c>
      <c r="O403" s="170"/>
    </row>
    <row r="404" spans="1:15">
      <c r="A404" s="177"/>
      <c r="B404" s="180"/>
      <c r="C404" s="234" t="s">
        <v>335</v>
      </c>
      <c r="D404" s="235"/>
      <c r="E404" s="181">
        <v>0</v>
      </c>
      <c r="F404" s="182"/>
      <c r="G404" s="183"/>
      <c r="M404" s="179" t="s">
        <v>335</v>
      </c>
      <c r="O404" s="170"/>
    </row>
    <row r="405" spans="1:15">
      <c r="A405" s="177"/>
      <c r="B405" s="180"/>
      <c r="C405" s="234" t="s">
        <v>336</v>
      </c>
      <c r="D405" s="235"/>
      <c r="E405" s="181">
        <v>263.2371</v>
      </c>
      <c r="F405" s="182"/>
      <c r="G405" s="183"/>
      <c r="M405" s="179" t="s">
        <v>336</v>
      </c>
      <c r="O405" s="170"/>
    </row>
    <row r="406" spans="1:15">
      <c r="A406" s="177"/>
      <c r="B406" s="180"/>
      <c r="C406" s="234" t="s">
        <v>337</v>
      </c>
      <c r="D406" s="235"/>
      <c r="E406" s="181">
        <v>0</v>
      </c>
      <c r="F406" s="182"/>
      <c r="G406" s="183"/>
      <c r="M406" s="179" t="s">
        <v>337</v>
      </c>
      <c r="O406" s="170"/>
    </row>
    <row r="407" spans="1:15">
      <c r="A407" s="177"/>
      <c r="B407" s="180"/>
      <c r="C407" s="234" t="s">
        <v>338</v>
      </c>
      <c r="D407" s="235"/>
      <c r="E407" s="181">
        <v>369.40949999999998</v>
      </c>
      <c r="F407" s="182"/>
      <c r="G407" s="183"/>
      <c r="M407" s="179" t="s">
        <v>338</v>
      </c>
      <c r="O407" s="170"/>
    </row>
    <row r="408" spans="1:15">
      <c r="A408" s="177"/>
      <c r="B408" s="180"/>
      <c r="C408" s="234" t="s">
        <v>132</v>
      </c>
      <c r="D408" s="235"/>
      <c r="E408" s="181">
        <v>0</v>
      </c>
      <c r="F408" s="182"/>
      <c r="G408" s="183"/>
      <c r="M408" s="179" t="s">
        <v>132</v>
      </c>
      <c r="O408" s="170"/>
    </row>
    <row r="409" spans="1:15">
      <c r="A409" s="177"/>
      <c r="B409" s="180"/>
      <c r="C409" s="234" t="s">
        <v>339</v>
      </c>
      <c r="D409" s="235"/>
      <c r="E409" s="181">
        <v>0</v>
      </c>
      <c r="F409" s="182"/>
      <c r="G409" s="183"/>
      <c r="M409" s="179" t="s">
        <v>339</v>
      </c>
      <c r="O409" s="170"/>
    </row>
    <row r="410" spans="1:15">
      <c r="A410" s="177"/>
      <c r="B410" s="180"/>
      <c r="C410" s="234" t="s">
        <v>340</v>
      </c>
      <c r="D410" s="235"/>
      <c r="E410" s="181">
        <v>0</v>
      </c>
      <c r="F410" s="182"/>
      <c r="G410" s="183"/>
      <c r="M410" s="179" t="s">
        <v>340</v>
      </c>
      <c r="O410" s="170"/>
    </row>
    <row r="411" spans="1:15">
      <c r="A411" s="177"/>
      <c r="B411" s="180"/>
      <c r="C411" s="234" t="s">
        <v>341</v>
      </c>
      <c r="D411" s="235"/>
      <c r="E411" s="181">
        <v>0</v>
      </c>
      <c r="F411" s="182"/>
      <c r="G411" s="183"/>
      <c r="M411" s="179" t="s">
        <v>341</v>
      </c>
      <c r="O411" s="170"/>
    </row>
    <row r="412" spans="1:15">
      <c r="A412" s="177"/>
      <c r="B412" s="180"/>
      <c r="C412" s="234" t="s">
        <v>342</v>
      </c>
      <c r="D412" s="235"/>
      <c r="E412" s="181">
        <v>116.49299999999999</v>
      </c>
      <c r="F412" s="182"/>
      <c r="G412" s="183"/>
      <c r="M412" s="179" t="s">
        <v>342</v>
      </c>
      <c r="O412" s="170"/>
    </row>
    <row r="413" spans="1:15">
      <c r="A413" s="177"/>
      <c r="B413" s="180"/>
      <c r="C413" s="234" t="s">
        <v>343</v>
      </c>
      <c r="D413" s="235"/>
      <c r="E413" s="181">
        <v>0</v>
      </c>
      <c r="F413" s="182"/>
      <c r="G413" s="183"/>
      <c r="M413" s="179" t="s">
        <v>343</v>
      </c>
      <c r="O413" s="170"/>
    </row>
    <row r="414" spans="1:15">
      <c r="A414" s="177"/>
      <c r="B414" s="180"/>
      <c r="C414" s="234" t="s">
        <v>344</v>
      </c>
      <c r="D414" s="235"/>
      <c r="E414" s="181">
        <v>116.49299999999999</v>
      </c>
      <c r="F414" s="182"/>
      <c r="G414" s="183"/>
      <c r="M414" s="179" t="s">
        <v>344</v>
      </c>
      <c r="O414" s="170"/>
    </row>
    <row r="415" spans="1:15">
      <c r="A415" s="177"/>
      <c r="B415" s="180"/>
      <c r="C415" s="234" t="s">
        <v>345</v>
      </c>
      <c r="D415" s="235"/>
      <c r="E415" s="181">
        <v>0</v>
      </c>
      <c r="F415" s="182"/>
      <c r="G415" s="183"/>
      <c r="M415" s="179" t="s">
        <v>345</v>
      </c>
      <c r="O415" s="170"/>
    </row>
    <row r="416" spans="1:15">
      <c r="A416" s="177"/>
      <c r="B416" s="180"/>
      <c r="C416" s="234" t="s">
        <v>346</v>
      </c>
      <c r="D416" s="235"/>
      <c r="E416" s="181">
        <v>0</v>
      </c>
      <c r="F416" s="182"/>
      <c r="G416" s="183"/>
      <c r="M416" s="179" t="s">
        <v>346</v>
      </c>
      <c r="O416" s="170"/>
    </row>
    <row r="417" spans="1:104">
      <c r="A417" s="177"/>
      <c r="B417" s="180"/>
      <c r="C417" s="234" t="s">
        <v>347</v>
      </c>
      <c r="D417" s="235"/>
      <c r="E417" s="181">
        <v>0</v>
      </c>
      <c r="F417" s="182"/>
      <c r="G417" s="183"/>
      <c r="M417" s="179" t="s">
        <v>347</v>
      </c>
      <c r="O417" s="170"/>
    </row>
    <row r="418" spans="1:104">
      <c r="A418" s="177"/>
      <c r="B418" s="180"/>
      <c r="C418" s="234" t="s">
        <v>348</v>
      </c>
      <c r="D418" s="235"/>
      <c r="E418" s="181">
        <v>0</v>
      </c>
      <c r="F418" s="182"/>
      <c r="G418" s="183"/>
      <c r="M418" s="179" t="s">
        <v>348</v>
      </c>
      <c r="O418" s="170"/>
    </row>
    <row r="419" spans="1:104">
      <c r="A419" s="177"/>
      <c r="B419" s="180"/>
      <c r="C419" s="234" t="s">
        <v>349</v>
      </c>
      <c r="D419" s="235"/>
      <c r="E419" s="181">
        <v>0</v>
      </c>
      <c r="F419" s="182"/>
      <c r="G419" s="183"/>
      <c r="M419" s="179" t="s">
        <v>349</v>
      </c>
      <c r="O419" s="170"/>
    </row>
    <row r="420" spans="1:104">
      <c r="A420" s="177"/>
      <c r="B420" s="180"/>
      <c r="C420" s="234" t="s">
        <v>350</v>
      </c>
      <c r="D420" s="235"/>
      <c r="E420" s="181">
        <v>24.977499999999999</v>
      </c>
      <c r="F420" s="182"/>
      <c r="G420" s="183"/>
      <c r="M420" s="179" t="s">
        <v>350</v>
      </c>
      <c r="O420" s="170"/>
    </row>
    <row r="421" spans="1:104">
      <c r="A421" s="177"/>
      <c r="B421" s="180"/>
      <c r="C421" s="234" t="s">
        <v>351</v>
      </c>
      <c r="D421" s="235"/>
      <c r="E421" s="181">
        <v>116.49299999999999</v>
      </c>
      <c r="F421" s="182"/>
      <c r="G421" s="183"/>
      <c r="M421" s="179" t="s">
        <v>351</v>
      </c>
      <c r="O421" s="170"/>
    </row>
    <row r="422" spans="1:104">
      <c r="A422" s="177"/>
      <c r="B422" s="180"/>
      <c r="C422" s="234" t="s">
        <v>352</v>
      </c>
      <c r="D422" s="235"/>
      <c r="E422" s="181">
        <v>0</v>
      </c>
      <c r="F422" s="182"/>
      <c r="G422" s="183"/>
      <c r="M422" s="179" t="s">
        <v>352</v>
      </c>
      <c r="O422" s="170"/>
    </row>
    <row r="423" spans="1:104">
      <c r="A423" s="177"/>
      <c r="B423" s="180"/>
      <c r="C423" s="234" t="s">
        <v>353</v>
      </c>
      <c r="D423" s="235"/>
      <c r="E423" s="181">
        <v>0</v>
      </c>
      <c r="F423" s="182"/>
      <c r="G423" s="183"/>
      <c r="M423" s="179" t="s">
        <v>353</v>
      </c>
      <c r="O423" s="170"/>
    </row>
    <row r="424" spans="1:104">
      <c r="A424" s="177"/>
      <c r="B424" s="180"/>
      <c r="C424" s="234" t="s">
        <v>148</v>
      </c>
      <c r="D424" s="235"/>
      <c r="E424" s="181">
        <v>0</v>
      </c>
      <c r="F424" s="182"/>
      <c r="G424" s="183"/>
      <c r="M424" s="179" t="s">
        <v>148</v>
      </c>
      <c r="O424" s="170"/>
    </row>
    <row r="425" spans="1:104">
      <c r="A425" s="177"/>
      <c r="B425" s="180"/>
      <c r="C425" s="234" t="s">
        <v>354</v>
      </c>
      <c r="D425" s="235"/>
      <c r="E425" s="181">
        <v>0</v>
      </c>
      <c r="F425" s="182"/>
      <c r="G425" s="183"/>
      <c r="M425" s="179" t="s">
        <v>354</v>
      </c>
      <c r="O425" s="170"/>
    </row>
    <row r="426" spans="1:104">
      <c r="A426" s="177"/>
      <c r="B426" s="180"/>
      <c r="C426" s="234" t="s">
        <v>355</v>
      </c>
      <c r="D426" s="235"/>
      <c r="E426" s="181">
        <v>0</v>
      </c>
      <c r="F426" s="182"/>
      <c r="G426" s="183"/>
      <c r="M426" s="179" t="s">
        <v>355</v>
      </c>
      <c r="O426" s="170"/>
    </row>
    <row r="427" spans="1:104">
      <c r="A427" s="177"/>
      <c r="B427" s="180"/>
      <c r="C427" s="234" t="s">
        <v>356</v>
      </c>
      <c r="D427" s="235"/>
      <c r="E427" s="181">
        <v>0</v>
      </c>
      <c r="F427" s="182"/>
      <c r="G427" s="183"/>
      <c r="M427" s="179" t="s">
        <v>356</v>
      </c>
      <c r="O427" s="170"/>
    </row>
    <row r="428" spans="1:104">
      <c r="A428" s="177"/>
      <c r="B428" s="180"/>
      <c r="C428" s="234" t="s">
        <v>357</v>
      </c>
      <c r="D428" s="235"/>
      <c r="E428" s="181">
        <v>0</v>
      </c>
      <c r="F428" s="182"/>
      <c r="G428" s="183"/>
      <c r="M428" s="179" t="s">
        <v>357</v>
      </c>
      <c r="O428" s="170"/>
    </row>
    <row r="429" spans="1:104">
      <c r="A429" s="177"/>
      <c r="B429" s="180"/>
      <c r="C429" s="234" t="s">
        <v>358</v>
      </c>
      <c r="D429" s="235"/>
      <c r="E429" s="181">
        <v>0</v>
      </c>
      <c r="F429" s="182"/>
      <c r="G429" s="183"/>
      <c r="M429" s="179" t="s">
        <v>358</v>
      </c>
      <c r="O429" s="170"/>
    </row>
    <row r="430" spans="1:104">
      <c r="A430" s="171">
        <v>24</v>
      </c>
      <c r="B430" s="172" t="s">
        <v>359</v>
      </c>
      <c r="C430" s="173" t="s">
        <v>360</v>
      </c>
      <c r="D430" s="174" t="s">
        <v>215</v>
      </c>
      <c r="E430" s="175">
        <v>10202.867399999999</v>
      </c>
      <c r="F430" s="175">
        <v>0</v>
      </c>
      <c r="G430" s="176">
        <f>E430*F430</f>
        <v>0</v>
      </c>
      <c r="O430" s="170">
        <v>2</v>
      </c>
      <c r="AA430" s="146">
        <v>3</v>
      </c>
      <c r="AB430" s="146">
        <v>1</v>
      </c>
      <c r="AC430" s="146">
        <v>69365020</v>
      </c>
      <c r="AZ430" s="146">
        <v>1</v>
      </c>
      <c r="BA430" s="146">
        <f>IF(AZ430=1,G430,0)</f>
        <v>0</v>
      </c>
      <c r="BB430" s="146">
        <f>IF(AZ430=2,G430,0)</f>
        <v>0</v>
      </c>
      <c r="BC430" s="146">
        <f>IF(AZ430=3,G430,0)</f>
        <v>0</v>
      </c>
      <c r="BD430" s="146">
        <f>IF(AZ430=4,G430,0)</f>
        <v>0</v>
      </c>
      <c r="BE430" s="146">
        <f>IF(AZ430=5,G430,0)</f>
        <v>0</v>
      </c>
      <c r="CA430" s="170">
        <v>3</v>
      </c>
      <c r="CB430" s="170">
        <v>1</v>
      </c>
      <c r="CZ430" s="146">
        <v>2.0000000000000001E-4</v>
      </c>
    </row>
    <row r="431" spans="1:104" ht="22.5">
      <c r="A431" s="177"/>
      <c r="B431" s="178"/>
      <c r="C431" s="231" t="s">
        <v>361</v>
      </c>
      <c r="D431" s="232"/>
      <c r="E431" s="232"/>
      <c r="F431" s="232"/>
      <c r="G431" s="233"/>
      <c r="L431" s="179" t="s">
        <v>361</v>
      </c>
      <c r="O431" s="170">
        <v>3</v>
      </c>
    </row>
    <row r="432" spans="1:104">
      <c r="A432" s="177"/>
      <c r="B432" s="178"/>
      <c r="C432" s="231"/>
      <c r="D432" s="232"/>
      <c r="E432" s="232"/>
      <c r="F432" s="232"/>
      <c r="G432" s="233"/>
      <c r="L432" s="179"/>
      <c r="O432" s="170">
        <v>3</v>
      </c>
    </row>
    <row r="433" spans="1:15">
      <c r="A433" s="177"/>
      <c r="B433" s="180"/>
      <c r="C433" s="234" t="s">
        <v>108</v>
      </c>
      <c r="D433" s="235"/>
      <c r="E433" s="181">
        <v>0</v>
      </c>
      <c r="F433" s="182"/>
      <c r="G433" s="183"/>
      <c r="M433" s="179" t="s">
        <v>108</v>
      </c>
      <c r="O433" s="170"/>
    </row>
    <row r="434" spans="1:15">
      <c r="A434" s="177"/>
      <c r="B434" s="180"/>
      <c r="C434" s="234" t="s">
        <v>316</v>
      </c>
      <c r="D434" s="235"/>
      <c r="E434" s="181">
        <v>2408.4695999999999</v>
      </c>
      <c r="F434" s="182"/>
      <c r="G434" s="183"/>
      <c r="M434" s="179" t="s">
        <v>316</v>
      </c>
      <c r="O434" s="170"/>
    </row>
    <row r="435" spans="1:15">
      <c r="A435" s="177"/>
      <c r="B435" s="180"/>
      <c r="C435" s="234" t="s">
        <v>317</v>
      </c>
      <c r="D435" s="235"/>
      <c r="E435" s="181">
        <v>28.366199999999999</v>
      </c>
      <c r="F435" s="182"/>
      <c r="G435" s="183"/>
      <c r="M435" s="179" t="s">
        <v>317</v>
      </c>
      <c r="O435" s="170"/>
    </row>
    <row r="436" spans="1:15">
      <c r="A436" s="177"/>
      <c r="B436" s="180"/>
      <c r="C436" s="234" t="s">
        <v>318</v>
      </c>
      <c r="D436" s="235"/>
      <c r="E436" s="181">
        <v>115.8905</v>
      </c>
      <c r="F436" s="182"/>
      <c r="G436" s="183"/>
      <c r="M436" s="179" t="s">
        <v>318</v>
      </c>
      <c r="O436" s="170"/>
    </row>
    <row r="437" spans="1:15">
      <c r="A437" s="177"/>
      <c r="B437" s="180"/>
      <c r="C437" s="234" t="s">
        <v>319</v>
      </c>
      <c r="D437" s="235"/>
      <c r="E437" s="181">
        <v>287.67899999999997</v>
      </c>
      <c r="F437" s="182"/>
      <c r="G437" s="183"/>
      <c r="M437" s="179" t="s">
        <v>319</v>
      </c>
      <c r="O437" s="170"/>
    </row>
    <row r="438" spans="1:15">
      <c r="A438" s="177"/>
      <c r="B438" s="180"/>
      <c r="C438" s="234" t="s">
        <v>320</v>
      </c>
      <c r="D438" s="235"/>
      <c r="E438" s="181">
        <v>100.4868</v>
      </c>
      <c r="F438" s="182"/>
      <c r="G438" s="183"/>
      <c r="M438" s="179" t="s">
        <v>320</v>
      </c>
      <c r="O438" s="170"/>
    </row>
    <row r="439" spans="1:15">
      <c r="A439" s="177"/>
      <c r="B439" s="180"/>
      <c r="C439" s="234" t="s">
        <v>321</v>
      </c>
      <c r="D439" s="235"/>
      <c r="E439" s="181">
        <v>2419.3463999999999</v>
      </c>
      <c r="F439" s="182"/>
      <c r="G439" s="183"/>
      <c r="M439" s="179" t="s">
        <v>321</v>
      </c>
      <c r="O439" s="170"/>
    </row>
    <row r="440" spans="1:15">
      <c r="A440" s="177"/>
      <c r="B440" s="180"/>
      <c r="C440" s="234" t="s">
        <v>322</v>
      </c>
      <c r="D440" s="235"/>
      <c r="E440" s="181">
        <v>87.215199999999996</v>
      </c>
      <c r="F440" s="182"/>
      <c r="G440" s="183"/>
      <c r="M440" s="179" t="s">
        <v>322</v>
      </c>
      <c r="O440" s="170"/>
    </row>
    <row r="441" spans="1:15">
      <c r="A441" s="177"/>
      <c r="B441" s="180"/>
      <c r="C441" s="234" t="s">
        <v>323</v>
      </c>
      <c r="D441" s="235"/>
      <c r="E441" s="181">
        <v>433.55790000000002</v>
      </c>
      <c r="F441" s="182"/>
      <c r="G441" s="183"/>
      <c r="M441" s="179" t="s">
        <v>323</v>
      </c>
      <c r="O441" s="170"/>
    </row>
    <row r="442" spans="1:15">
      <c r="A442" s="177"/>
      <c r="B442" s="180"/>
      <c r="C442" s="234" t="s">
        <v>324</v>
      </c>
      <c r="D442" s="235"/>
      <c r="E442" s="181">
        <v>235.02539999999999</v>
      </c>
      <c r="F442" s="182"/>
      <c r="G442" s="183"/>
      <c r="M442" s="179" t="s">
        <v>324</v>
      </c>
      <c r="O442" s="170"/>
    </row>
    <row r="443" spans="1:15">
      <c r="A443" s="177"/>
      <c r="B443" s="180"/>
      <c r="C443" s="234" t="s">
        <v>325</v>
      </c>
      <c r="D443" s="235"/>
      <c r="E443" s="181">
        <v>59.049900000000001</v>
      </c>
      <c r="F443" s="182"/>
      <c r="G443" s="183"/>
      <c r="M443" s="179" t="s">
        <v>325</v>
      </c>
      <c r="O443" s="170"/>
    </row>
    <row r="444" spans="1:15">
      <c r="A444" s="177"/>
      <c r="B444" s="180"/>
      <c r="C444" s="234" t="s">
        <v>326</v>
      </c>
      <c r="D444" s="235"/>
      <c r="E444" s="181">
        <v>122.7657</v>
      </c>
      <c r="F444" s="182"/>
      <c r="G444" s="183"/>
      <c r="M444" s="179" t="s">
        <v>326</v>
      </c>
      <c r="O444" s="170"/>
    </row>
    <row r="445" spans="1:15">
      <c r="A445" s="177"/>
      <c r="B445" s="180"/>
      <c r="C445" s="234" t="s">
        <v>327</v>
      </c>
      <c r="D445" s="235"/>
      <c r="E445" s="181">
        <v>917.08109999999999</v>
      </c>
      <c r="F445" s="182"/>
      <c r="G445" s="183"/>
      <c r="M445" s="179" t="s">
        <v>327</v>
      </c>
      <c r="O445" s="170"/>
    </row>
    <row r="446" spans="1:15">
      <c r="A446" s="177"/>
      <c r="B446" s="180"/>
      <c r="C446" s="234" t="s">
        <v>328</v>
      </c>
      <c r="D446" s="235"/>
      <c r="E446" s="181">
        <v>237.03389999999999</v>
      </c>
      <c r="F446" s="182"/>
      <c r="G446" s="183"/>
      <c r="M446" s="179" t="s">
        <v>328</v>
      </c>
      <c r="O446" s="170"/>
    </row>
    <row r="447" spans="1:15">
      <c r="A447" s="177"/>
      <c r="B447" s="180"/>
      <c r="C447" s="234" t="s">
        <v>329</v>
      </c>
      <c r="D447" s="235"/>
      <c r="E447" s="181">
        <v>0</v>
      </c>
      <c r="F447" s="182"/>
      <c r="G447" s="183"/>
      <c r="M447" s="179" t="s">
        <v>329</v>
      </c>
      <c r="O447" s="170"/>
    </row>
    <row r="448" spans="1:15">
      <c r="A448" s="177"/>
      <c r="B448" s="180"/>
      <c r="C448" s="234" t="s">
        <v>330</v>
      </c>
      <c r="D448" s="235"/>
      <c r="E448" s="181">
        <v>0</v>
      </c>
      <c r="F448" s="182"/>
      <c r="G448" s="183"/>
      <c r="M448" s="179" t="s">
        <v>330</v>
      </c>
      <c r="O448" s="170"/>
    </row>
    <row r="449" spans="1:15">
      <c r="A449" s="177"/>
      <c r="B449" s="180"/>
      <c r="C449" s="234" t="s">
        <v>331</v>
      </c>
      <c r="D449" s="235"/>
      <c r="E449" s="181">
        <v>646.428</v>
      </c>
      <c r="F449" s="182"/>
      <c r="G449" s="183"/>
      <c r="M449" s="179" t="s">
        <v>331</v>
      </c>
      <c r="O449" s="170"/>
    </row>
    <row r="450" spans="1:15">
      <c r="A450" s="177"/>
      <c r="B450" s="180"/>
      <c r="C450" s="234" t="s">
        <v>332</v>
      </c>
      <c r="D450" s="235"/>
      <c r="E450" s="181">
        <v>1093.6746000000001</v>
      </c>
      <c r="F450" s="182"/>
      <c r="G450" s="183"/>
      <c r="M450" s="179" t="s">
        <v>332</v>
      </c>
      <c r="O450" s="170"/>
    </row>
    <row r="451" spans="1:15">
      <c r="A451" s="177"/>
      <c r="B451" s="180"/>
      <c r="C451" s="234" t="s">
        <v>333</v>
      </c>
      <c r="D451" s="235"/>
      <c r="E451" s="181">
        <v>0</v>
      </c>
      <c r="F451" s="182"/>
      <c r="G451" s="183"/>
      <c r="M451" s="179" t="s">
        <v>333</v>
      </c>
      <c r="O451" s="170"/>
    </row>
    <row r="452" spans="1:15">
      <c r="A452" s="177"/>
      <c r="B452" s="180"/>
      <c r="C452" s="234" t="s">
        <v>334</v>
      </c>
      <c r="D452" s="235"/>
      <c r="E452" s="181">
        <v>0</v>
      </c>
      <c r="F452" s="182"/>
      <c r="G452" s="183"/>
      <c r="M452" s="179" t="s">
        <v>334</v>
      </c>
      <c r="O452" s="170"/>
    </row>
    <row r="453" spans="1:15">
      <c r="A453" s="177"/>
      <c r="B453" s="180"/>
      <c r="C453" s="234" t="s">
        <v>335</v>
      </c>
      <c r="D453" s="235"/>
      <c r="E453" s="181">
        <v>0</v>
      </c>
      <c r="F453" s="182"/>
      <c r="G453" s="183"/>
      <c r="M453" s="179" t="s">
        <v>335</v>
      </c>
      <c r="O453" s="170"/>
    </row>
    <row r="454" spans="1:15">
      <c r="A454" s="177"/>
      <c r="B454" s="180"/>
      <c r="C454" s="234" t="s">
        <v>336</v>
      </c>
      <c r="D454" s="235"/>
      <c r="E454" s="181">
        <v>263.2371</v>
      </c>
      <c r="F454" s="182"/>
      <c r="G454" s="183"/>
      <c r="M454" s="179" t="s">
        <v>336</v>
      </c>
      <c r="O454" s="170"/>
    </row>
    <row r="455" spans="1:15">
      <c r="A455" s="177"/>
      <c r="B455" s="180"/>
      <c r="C455" s="234" t="s">
        <v>337</v>
      </c>
      <c r="D455" s="235"/>
      <c r="E455" s="181">
        <v>0</v>
      </c>
      <c r="F455" s="182"/>
      <c r="G455" s="183"/>
      <c r="M455" s="179" t="s">
        <v>337</v>
      </c>
      <c r="O455" s="170"/>
    </row>
    <row r="456" spans="1:15">
      <c r="A456" s="177"/>
      <c r="B456" s="180"/>
      <c r="C456" s="234" t="s">
        <v>362</v>
      </c>
      <c r="D456" s="235"/>
      <c r="E456" s="181">
        <v>373.10359999999997</v>
      </c>
      <c r="F456" s="182"/>
      <c r="G456" s="183"/>
      <c r="M456" s="179" t="s">
        <v>362</v>
      </c>
      <c r="O456" s="170"/>
    </row>
    <row r="457" spans="1:15">
      <c r="A457" s="177"/>
      <c r="B457" s="180"/>
      <c r="C457" s="234" t="s">
        <v>132</v>
      </c>
      <c r="D457" s="235"/>
      <c r="E457" s="181">
        <v>0</v>
      </c>
      <c r="F457" s="182"/>
      <c r="G457" s="183"/>
      <c r="M457" s="179" t="s">
        <v>132</v>
      </c>
      <c r="O457" s="170"/>
    </row>
    <row r="458" spans="1:15">
      <c r="A458" s="177"/>
      <c r="B458" s="180"/>
      <c r="C458" s="234" t="s">
        <v>339</v>
      </c>
      <c r="D458" s="235"/>
      <c r="E458" s="181">
        <v>0</v>
      </c>
      <c r="F458" s="182"/>
      <c r="G458" s="183"/>
      <c r="M458" s="179" t="s">
        <v>339</v>
      </c>
      <c r="O458" s="170"/>
    </row>
    <row r="459" spans="1:15">
      <c r="A459" s="177"/>
      <c r="B459" s="180"/>
      <c r="C459" s="234" t="s">
        <v>340</v>
      </c>
      <c r="D459" s="235"/>
      <c r="E459" s="181">
        <v>0</v>
      </c>
      <c r="F459" s="182"/>
      <c r="G459" s="183"/>
      <c r="M459" s="179" t="s">
        <v>340</v>
      </c>
      <c r="O459" s="170"/>
    </row>
    <row r="460" spans="1:15">
      <c r="A460" s="177"/>
      <c r="B460" s="180"/>
      <c r="C460" s="234" t="s">
        <v>341</v>
      </c>
      <c r="D460" s="235"/>
      <c r="E460" s="181">
        <v>0</v>
      </c>
      <c r="F460" s="182"/>
      <c r="G460" s="183"/>
      <c r="M460" s="179" t="s">
        <v>341</v>
      </c>
      <c r="O460" s="170"/>
    </row>
    <row r="461" spans="1:15">
      <c r="A461" s="177"/>
      <c r="B461" s="180"/>
      <c r="C461" s="234" t="s">
        <v>342</v>
      </c>
      <c r="D461" s="235"/>
      <c r="E461" s="181">
        <v>116.49299999999999</v>
      </c>
      <c r="F461" s="182"/>
      <c r="G461" s="183"/>
      <c r="M461" s="179" t="s">
        <v>342</v>
      </c>
      <c r="O461" s="170"/>
    </row>
    <row r="462" spans="1:15">
      <c r="A462" s="177"/>
      <c r="B462" s="180"/>
      <c r="C462" s="234" t="s">
        <v>343</v>
      </c>
      <c r="D462" s="235"/>
      <c r="E462" s="181">
        <v>0</v>
      </c>
      <c r="F462" s="182"/>
      <c r="G462" s="183"/>
      <c r="M462" s="179" t="s">
        <v>343</v>
      </c>
      <c r="O462" s="170"/>
    </row>
    <row r="463" spans="1:15">
      <c r="A463" s="177"/>
      <c r="B463" s="180"/>
      <c r="C463" s="234" t="s">
        <v>344</v>
      </c>
      <c r="D463" s="235"/>
      <c r="E463" s="181">
        <v>116.49299999999999</v>
      </c>
      <c r="F463" s="182"/>
      <c r="G463" s="183"/>
      <c r="M463" s="179" t="s">
        <v>344</v>
      </c>
      <c r="O463" s="170"/>
    </row>
    <row r="464" spans="1:15">
      <c r="A464" s="177"/>
      <c r="B464" s="180"/>
      <c r="C464" s="234" t="s">
        <v>345</v>
      </c>
      <c r="D464" s="235"/>
      <c r="E464" s="181">
        <v>0</v>
      </c>
      <c r="F464" s="182"/>
      <c r="G464" s="183"/>
      <c r="M464" s="179" t="s">
        <v>345</v>
      </c>
      <c r="O464" s="170"/>
    </row>
    <row r="465" spans="1:57">
      <c r="A465" s="177"/>
      <c r="B465" s="180"/>
      <c r="C465" s="234" t="s">
        <v>346</v>
      </c>
      <c r="D465" s="235"/>
      <c r="E465" s="181">
        <v>0</v>
      </c>
      <c r="F465" s="182"/>
      <c r="G465" s="183"/>
      <c r="M465" s="179" t="s">
        <v>346</v>
      </c>
      <c r="O465" s="170"/>
    </row>
    <row r="466" spans="1:57">
      <c r="A466" s="177"/>
      <c r="B466" s="180"/>
      <c r="C466" s="234" t="s">
        <v>347</v>
      </c>
      <c r="D466" s="235"/>
      <c r="E466" s="181">
        <v>0</v>
      </c>
      <c r="F466" s="182"/>
      <c r="G466" s="183"/>
      <c r="M466" s="179" t="s">
        <v>347</v>
      </c>
      <c r="O466" s="170"/>
    </row>
    <row r="467" spans="1:57">
      <c r="A467" s="177"/>
      <c r="B467" s="180"/>
      <c r="C467" s="234" t="s">
        <v>348</v>
      </c>
      <c r="D467" s="235"/>
      <c r="E467" s="181">
        <v>0</v>
      </c>
      <c r="F467" s="182"/>
      <c r="G467" s="183"/>
      <c r="M467" s="179" t="s">
        <v>348</v>
      </c>
      <c r="O467" s="170"/>
    </row>
    <row r="468" spans="1:57">
      <c r="A468" s="177"/>
      <c r="B468" s="180"/>
      <c r="C468" s="234" t="s">
        <v>349</v>
      </c>
      <c r="D468" s="235"/>
      <c r="E468" s="181">
        <v>0</v>
      </c>
      <c r="F468" s="182"/>
      <c r="G468" s="183"/>
      <c r="M468" s="179" t="s">
        <v>349</v>
      </c>
      <c r="O468" s="170"/>
    </row>
    <row r="469" spans="1:57">
      <c r="A469" s="177"/>
      <c r="B469" s="180"/>
      <c r="C469" s="234" t="s">
        <v>350</v>
      </c>
      <c r="D469" s="235"/>
      <c r="E469" s="181">
        <v>24.977499999999999</v>
      </c>
      <c r="F469" s="182"/>
      <c r="G469" s="183"/>
      <c r="M469" s="179" t="s">
        <v>350</v>
      </c>
      <c r="O469" s="170"/>
    </row>
    <row r="470" spans="1:57">
      <c r="A470" s="177"/>
      <c r="B470" s="180"/>
      <c r="C470" s="234" t="s">
        <v>351</v>
      </c>
      <c r="D470" s="235"/>
      <c r="E470" s="181">
        <v>116.49299999999999</v>
      </c>
      <c r="F470" s="182"/>
      <c r="G470" s="183"/>
      <c r="M470" s="179" t="s">
        <v>351</v>
      </c>
      <c r="O470" s="170"/>
    </row>
    <row r="471" spans="1:57">
      <c r="A471" s="177"/>
      <c r="B471" s="180"/>
      <c r="C471" s="234" t="s">
        <v>352</v>
      </c>
      <c r="D471" s="235"/>
      <c r="E471" s="181">
        <v>0</v>
      </c>
      <c r="F471" s="182"/>
      <c r="G471" s="183"/>
      <c r="M471" s="179" t="s">
        <v>352</v>
      </c>
      <c r="O471" s="170"/>
    </row>
    <row r="472" spans="1:57">
      <c r="A472" s="177"/>
      <c r="B472" s="180"/>
      <c r="C472" s="234" t="s">
        <v>353</v>
      </c>
      <c r="D472" s="235"/>
      <c r="E472" s="181">
        <v>0</v>
      </c>
      <c r="F472" s="182"/>
      <c r="G472" s="183"/>
      <c r="M472" s="179" t="s">
        <v>353</v>
      </c>
      <c r="O472" s="170"/>
    </row>
    <row r="473" spans="1:57">
      <c r="A473" s="177"/>
      <c r="B473" s="180"/>
      <c r="C473" s="234" t="s">
        <v>148</v>
      </c>
      <c r="D473" s="235"/>
      <c r="E473" s="181">
        <v>0</v>
      </c>
      <c r="F473" s="182"/>
      <c r="G473" s="183"/>
      <c r="M473" s="179" t="s">
        <v>148</v>
      </c>
      <c r="O473" s="170"/>
    </row>
    <row r="474" spans="1:57">
      <c r="A474" s="177"/>
      <c r="B474" s="180"/>
      <c r="C474" s="234" t="s">
        <v>354</v>
      </c>
      <c r="D474" s="235"/>
      <c r="E474" s="181">
        <v>0</v>
      </c>
      <c r="F474" s="182"/>
      <c r="G474" s="183"/>
      <c r="M474" s="179" t="s">
        <v>354</v>
      </c>
      <c r="O474" s="170"/>
    </row>
    <row r="475" spans="1:57">
      <c r="A475" s="177"/>
      <c r="B475" s="180"/>
      <c r="C475" s="234" t="s">
        <v>355</v>
      </c>
      <c r="D475" s="235"/>
      <c r="E475" s="181">
        <v>0</v>
      </c>
      <c r="F475" s="182"/>
      <c r="G475" s="183"/>
      <c r="M475" s="179" t="s">
        <v>355</v>
      </c>
      <c r="O475" s="170"/>
    </row>
    <row r="476" spans="1:57">
      <c r="A476" s="177"/>
      <c r="B476" s="180"/>
      <c r="C476" s="234" t="s">
        <v>356</v>
      </c>
      <c r="D476" s="235"/>
      <c r="E476" s="181">
        <v>0</v>
      </c>
      <c r="F476" s="182"/>
      <c r="G476" s="183"/>
      <c r="M476" s="179" t="s">
        <v>356</v>
      </c>
      <c r="O476" s="170"/>
    </row>
    <row r="477" spans="1:57">
      <c r="A477" s="177"/>
      <c r="B477" s="180"/>
      <c r="C477" s="234" t="s">
        <v>357</v>
      </c>
      <c r="D477" s="235"/>
      <c r="E477" s="181">
        <v>0</v>
      </c>
      <c r="F477" s="182"/>
      <c r="G477" s="183"/>
      <c r="M477" s="179" t="s">
        <v>357</v>
      </c>
      <c r="O477" s="170"/>
    </row>
    <row r="478" spans="1:57">
      <c r="A478" s="177"/>
      <c r="B478" s="180"/>
      <c r="C478" s="234" t="s">
        <v>358</v>
      </c>
      <c r="D478" s="235"/>
      <c r="E478" s="181">
        <v>0</v>
      </c>
      <c r="F478" s="182"/>
      <c r="G478" s="183"/>
      <c r="M478" s="179" t="s">
        <v>358</v>
      </c>
      <c r="O478" s="170"/>
    </row>
    <row r="479" spans="1:57">
      <c r="A479" s="184"/>
      <c r="B479" s="185" t="s">
        <v>76</v>
      </c>
      <c r="C479" s="186" t="str">
        <f>CONCATENATE(B381," ",C381)</f>
        <v>2 Základy a zvláštní zakládání</v>
      </c>
      <c r="D479" s="187"/>
      <c r="E479" s="188"/>
      <c r="F479" s="189"/>
      <c r="G479" s="190">
        <f>SUM(G381:G478)</f>
        <v>0</v>
      </c>
      <c r="O479" s="170">
        <v>4</v>
      </c>
      <c r="BA479" s="191">
        <f>SUM(BA381:BA478)</f>
        <v>0</v>
      </c>
      <c r="BB479" s="191">
        <f>SUM(BB381:BB478)</f>
        <v>0</v>
      </c>
      <c r="BC479" s="191">
        <f>SUM(BC381:BC478)</f>
        <v>0</v>
      </c>
      <c r="BD479" s="191">
        <f>SUM(BD381:BD478)</f>
        <v>0</v>
      </c>
      <c r="BE479" s="191">
        <f>SUM(BE381:BE478)</f>
        <v>0</v>
      </c>
    </row>
    <row r="480" spans="1:57">
      <c r="A480" s="163" t="s">
        <v>72</v>
      </c>
      <c r="B480" s="164" t="s">
        <v>363</v>
      </c>
      <c r="C480" s="165" t="s">
        <v>364</v>
      </c>
      <c r="D480" s="166"/>
      <c r="E480" s="167"/>
      <c r="F480" s="167"/>
      <c r="G480" s="168"/>
      <c r="H480" s="169"/>
      <c r="I480" s="169"/>
      <c r="O480" s="170">
        <v>1</v>
      </c>
    </row>
    <row r="481" spans="1:104">
      <c r="A481" s="171">
        <v>25</v>
      </c>
      <c r="B481" s="172" t="s">
        <v>365</v>
      </c>
      <c r="C481" s="173" t="s">
        <v>366</v>
      </c>
      <c r="D481" s="174" t="s">
        <v>367</v>
      </c>
      <c r="E481" s="175">
        <v>18.54</v>
      </c>
      <c r="F481" s="175">
        <v>0</v>
      </c>
      <c r="G481" s="176">
        <f>E481*F481</f>
        <v>0</v>
      </c>
      <c r="O481" s="170">
        <v>2</v>
      </c>
      <c r="AA481" s="146">
        <v>1</v>
      </c>
      <c r="AB481" s="146">
        <v>1</v>
      </c>
      <c r="AC481" s="146">
        <v>1</v>
      </c>
      <c r="AZ481" s="146">
        <v>1</v>
      </c>
      <c r="BA481" s="146">
        <f>IF(AZ481=1,G481,0)</f>
        <v>0</v>
      </c>
      <c r="BB481" s="146">
        <f>IF(AZ481=2,G481,0)</f>
        <v>0</v>
      </c>
      <c r="BC481" s="146">
        <f>IF(AZ481=3,G481,0)</f>
        <v>0</v>
      </c>
      <c r="BD481" s="146">
        <f>IF(AZ481=4,G481,0)</f>
        <v>0</v>
      </c>
      <c r="BE481" s="146">
        <f>IF(AZ481=5,G481,0)</f>
        <v>0</v>
      </c>
      <c r="CA481" s="170">
        <v>1</v>
      </c>
      <c r="CB481" s="170">
        <v>1</v>
      </c>
      <c r="CZ481" s="146">
        <v>3.4610000000000002E-2</v>
      </c>
    </row>
    <row r="482" spans="1:104" ht="22.5">
      <c r="A482" s="177"/>
      <c r="B482" s="178"/>
      <c r="C482" s="231" t="s">
        <v>368</v>
      </c>
      <c r="D482" s="232"/>
      <c r="E482" s="232"/>
      <c r="F482" s="232"/>
      <c r="G482" s="233"/>
      <c r="L482" s="179" t="s">
        <v>368</v>
      </c>
      <c r="O482" s="170">
        <v>3</v>
      </c>
    </row>
    <row r="483" spans="1:104">
      <c r="A483" s="177"/>
      <c r="B483" s="180"/>
      <c r="C483" s="234" t="s">
        <v>369</v>
      </c>
      <c r="D483" s="235"/>
      <c r="E483" s="181">
        <v>18.54</v>
      </c>
      <c r="F483" s="182"/>
      <c r="G483" s="183"/>
      <c r="M483" s="179" t="s">
        <v>369</v>
      </c>
      <c r="O483" s="170"/>
    </row>
    <row r="484" spans="1:104" ht="22.5">
      <c r="A484" s="171">
        <v>26</v>
      </c>
      <c r="B484" s="172" t="s">
        <v>370</v>
      </c>
      <c r="C484" s="173" t="s">
        <v>371</v>
      </c>
      <c r="D484" s="174" t="s">
        <v>215</v>
      </c>
      <c r="E484" s="175">
        <v>9562.81</v>
      </c>
      <c r="F484" s="175">
        <v>0</v>
      </c>
      <c r="G484" s="176">
        <f>E484*F484</f>
        <v>0</v>
      </c>
      <c r="O484" s="170">
        <v>2</v>
      </c>
      <c r="AA484" s="146">
        <v>1</v>
      </c>
      <c r="AB484" s="146">
        <v>1</v>
      </c>
      <c r="AC484" s="146">
        <v>1</v>
      </c>
      <c r="AZ484" s="146">
        <v>1</v>
      </c>
      <c r="BA484" s="146">
        <f>IF(AZ484=1,G484,0)</f>
        <v>0</v>
      </c>
      <c r="BB484" s="146">
        <f>IF(AZ484=2,G484,0)</f>
        <v>0</v>
      </c>
      <c r="BC484" s="146">
        <f>IF(AZ484=3,G484,0)</f>
        <v>0</v>
      </c>
      <c r="BD484" s="146">
        <f>IF(AZ484=4,G484,0)</f>
        <v>0</v>
      </c>
      <c r="BE484" s="146">
        <f>IF(AZ484=5,G484,0)</f>
        <v>0</v>
      </c>
      <c r="CA484" s="170">
        <v>1</v>
      </c>
      <c r="CB484" s="170">
        <v>1</v>
      </c>
      <c r="CZ484" s="146">
        <v>0.25094</v>
      </c>
    </row>
    <row r="485" spans="1:104" ht="22.5">
      <c r="A485" s="177"/>
      <c r="B485" s="178"/>
      <c r="C485" s="231" t="s">
        <v>372</v>
      </c>
      <c r="D485" s="232"/>
      <c r="E485" s="232"/>
      <c r="F485" s="232"/>
      <c r="G485" s="233"/>
      <c r="L485" s="179" t="s">
        <v>372</v>
      </c>
      <c r="O485" s="170">
        <v>3</v>
      </c>
    </row>
    <row r="486" spans="1:104">
      <c r="A486" s="177"/>
      <c r="B486" s="180"/>
      <c r="C486" s="234" t="s">
        <v>108</v>
      </c>
      <c r="D486" s="235"/>
      <c r="E486" s="181">
        <v>0</v>
      </c>
      <c r="F486" s="182"/>
      <c r="G486" s="183"/>
      <c r="M486" s="179" t="s">
        <v>108</v>
      </c>
      <c r="O486" s="170"/>
    </row>
    <row r="487" spans="1:104">
      <c r="A487" s="177"/>
      <c r="B487" s="180"/>
      <c r="C487" s="234" t="s">
        <v>223</v>
      </c>
      <c r="D487" s="235"/>
      <c r="E487" s="181">
        <v>2338.3200000000002</v>
      </c>
      <c r="F487" s="182"/>
      <c r="G487" s="183"/>
      <c r="M487" s="179" t="s">
        <v>223</v>
      </c>
      <c r="O487" s="170"/>
    </row>
    <row r="488" spans="1:104">
      <c r="A488" s="177"/>
      <c r="B488" s="180"/>
      <c r="C488" s="234" t="s">
        <v>224</v>
      </c>
      <c r="D488" s="235"/>
      <c r="E488" s="181">
        <v>27.54</v>
      </c>
      <c r="F488" s="182"/>
      <c r="G488" s="183"/>
      <c r="M488" s="179" t="s">
        <v>224</v>
      </c>
      <c r="O488" s="170"/>
    </row>
    <row r="489" spans="1:104">
      <c r="A489" s="177"/>
      <c r="B489" s="180"/>
      <c r="C489" s="234" t="s">
        <v>225</v>
      </c>
      <c r="D489" s="235"/>
      <c r="E489" s="181">
        <v>112.515</v>
      </c>
      <c r="F489" s="182"/>
      <c r="G489" s="183"/>
      <c r="M489" s="179" t="s">
        <v>225</v>
      </c>
      <c r="O489" s="170"/>
    </row>
    <row r="490" spans="1:104">
      <c r="A490" s="177"/>
      <c r="B490" s="180"/>
      <c r="C490" s="234" t="s">
        <v>226</v>
      </c>
      <c r="D490" s="235"/>
      <c r="E490" s="181">
        <v>279.3</v>
      </c>
      <c r="F490" s="182"/>
      <c r="G490" s="183"/>
      <c r="M490" s="179" t="s">
        <v>226</v>
      </c>
      <c r="O490" s="170"/>
    </row>
    <row r="491" spans="1:104">
      <c r="A491" s="177"/>
      <c r="B491" s="180"/>
      <c r="C491" s="234" t="s">
        <v>227</v>
      </c>
      <c r="D491" s="235"/>
      <c r="E491" s="181">
        <v>97.56</v>
      </c>
      <c r="F491" s="182"/>
      <c r="G491" s="183"/>
      <c r="M491" s="179" t="s">
        <v>227</v>
      </c>
      <c r="O491" s="170"/>
    </row>
    <row r="492" spans="1:104">
      <c r="A492" s="177"/>
      <c r="B492" s="180"/>
      <c r="C492" s="234" t="s">
        <v>228</v>
      </c>
      <c r="D492" s="235"/>
      <c r="E492" s="181">
        <v>2348.88</v>
      </c>
      <c r="F492" s="182"/>
      <c r="G492" s="183"/>
      <c r="M492" s="179" t="s">
        <v>228</v>
      </c>
      <c r="O492" s="170"/>
    </row>
    <row r="493" spans="1:104">
      <c r="A493" s="177"/>
      <c r="B493" s="180"/>
      <c r="C493" s="234" t="s">
        <v>229</v>
      </c>
      <c r="D493" s="235"/>
      <c r="E493" s="181">
        <v>84.674999999999997</v>
      </c>
      <c r="F493" s="182"/>
      <c r="G493" s="183"/>
      <c r="M493" s="179" t="s">
        <v>229</v>
      </c>
      <c r="O493" s="170"/>
    </row>
    <row r="494" spans="1:104">
      <c r="A494" s="177"/>
      <c r="B494" s="180"/>
      <c r="C494" s="234" t="s">
        <v>230</v>
      </c>
      <c r="D494" s="235"/>
      <c r="E494" s="181">
        <v>420.93</v>
      </c>
      <c r="F494" s="182"/>
      <c r="G494" s="183"/>
      <c r="M494" s="179" t="s">
        <v>230</v>
      </c>
      <c r="O494" s="170"/>
    </row>
    <row r="495" spans="1:104">
      <c r="A495" s="177"/>
      <c r="B495" s="180"/>
      <c r="C495" s="234" t="s">
        <v>231</v>
      </c>
      <c r="D495" s="235"/>
      <c r="E495" s="181">
        <v>228.18</v>
      </c>
      <c r="F495" s="182"/>
      <c r="G495" s="183"/>
      <c r="M495" s="179" t="s">
        <v>231</v>
      </c>
      <c r="O495" s="170"/>
    </row>
    <row r="496" spans="1:104">
      <c r="A496" s="177"/>
      <c r="B496" s="180"/>
      <c r="C496" s="234" t="s">
        <v>232</v>
      </c>
      <c r="D496" s="235"/>
      <c r="E496" s="181">
        <v>57.33</v>
      </c>
      <c r="F496" s="182"/>
      <c r="G496" s="183"/>
      <c r="M496" s="179" t="s">
        <v>232</v>
      </c>
      <c r="O496" s="170"/>
    </row>
    <row r="497" spans="1:15">
      <c r="A497" s="177"/>
      <c r="B497" s="180"/>
      <c r="C497" s="234" t="s">
        <v>233</v>
      </c>
      <c r="D497" s="235"/>
      <c r="E497" s="181">
        <v>119.19</v>
      </c>
      <c r="F497" s="182"/>
      <c r="G497" s="183"/>
      <c r="M497" s="179" t="s">
        <v>233</v>
      </c>
      <c r="O497" s="170"/>
    </row>
    <row r="498" spans="1:15">
      <c r="A498" s="177"/>
      <c r="B498" s="180"/>
      <c r="C498" s="234" t="s">
        <v>234</v>
      </c>
      <c r="D498" s="235"/>
      <c r="E498" s="181">
        <v>890.37</v>
      </c>
      <c r="F498" s="182"/>
      <c r="G498" s="183"/>
      <c r="M498" s="179" t="s">
        <v>234</v>
      </c>
      <c r="O498" s="170"/>
    </row>
    <row r="499" spans="1:15">
      <c r="A499" s="177"/>
      <c r="B499" s="180"/>
      <c r="C499" s="234" t="s">
        <v>235</v>
      </c>
      <c r="D499" s="235"/>
      <c r="E499" s="181">
        <v>230.13</v>
      </c>
      <c r="F499" s="182"/>
      <c r="G499" s="183"/>
      <c r="M499" s="179" t="s">
        <v>235</v>
      </c>
      <c r="O499" s="170"/>
    </row>
    <row r="500" spans="1:15">
      <c r="A500" s="177"/>
      <c r="B500" s="180"/>
      <c r="C500" s="234" t="s">
        <v>329</v>
      </c>
      <c r="D500" s="235"/>
      <c r="E500" s="181">
        <v>0</v>
      </c>
      <c r="F500" s="182"/>
      <c r="G500" s="183"/>
      <c r="M500" s="179" t="s">
        <v>329</v>
      </c>
      <c r="O500" s="170"/>
    </row>
    <row r="501" spans="1:15">
      <c r="A501" s="177"/>
      <c r="B501" s="180"/>
      <c r="C501" s="234" t="s">
        <v>330</v>
      </c>
      <c r="D501" s="235"/>
      <c r="E501" s="181">
        <v>0</v>
      </c>
      <c r="F501" s="182"/>
      <c r="G501" s="183"/>
      <c r="M501" s="179" t="s">
        <v>330</v>
      </c>
      <c r="O501" s="170"/>
    </row>
    <row r="502" spans="1:15">
      <c r="A502" s="177"/>
      <c r="B502" s="180"/>
      <c r="C502" s="234" t="s">
        <v>238</v>
      </c>
      <c r="D502" s="235"/>
      <c r="E502" s="181">
        <v>627.6</v>
      </c>
      <c r="F502" s="182"/>
      <c r="G502" s="183"/>
      <c r="M502" s="179" t="s">
        <v>238</v>
      </c>
      <c r="O502" s="170"/>
    </row>
    <row r="503" spans="1:15">
      <c r="A503" s="177"/>
      <c r="B503" s="180"/>
      <c r="C503" s="234" t="s">
        <v>239</v>
      </c>
      <c r="D503" s="235"/>
      <c r="E503" s="181">
        <v>1061.82</v>
      </c>
      <c r="F503" s="182"/>
      <c r="G503" s="183"/>
      <c r="M503" s="179" t="s">
        <v>239</v>
      </c>
      <c r="O503" s="170"/>
    </row>
    <row r="504" spans="1:15">
      <c r="A504" s="177"/>
      <c r="B504" s="180"/>
      <c r="C504" s="234" t="s">
        <v>333</v>
      </c>
      <c r="D504" s="235"/>
      <c r="E504" s="181">
        <v>0</v>
      </c>
      <c r="F504" s="182"/>
      <c r="G504" s="183"/>
      <c r="M504" s="179" t="s">
        <v>333</v>
      </c>
      <c r="O504" s="170"/>
    </row>
    <row r="505" spans="1:15">
      <c r="A505" s="177"/>
      <c r="B505" s="180"/>
      <c r="C505" s="234" t="s">
        <v>334</v>
      </c>
      <c r="D505" s="235"/>
      <c r="E505" s="181">
        <v>0</v>
      </c>
      <c r="F505" s="182"/>
      <c r="G505" s="183"/>
      <c r="M505" s="179" t="s">
        <v>334</v>
      </c>
      <c r="O505" s="170"/>
    </row>
    <row r="506" spans="1:15">
      <c r="A506" s="177"/>
      <c r="B506" s="180"/>
      <c r="C506" s="234" t="s">
        <v>335</v>
      </c>
      <c r="D506" s="235"/>
      <c r="E506" s="181">
        <v>0</v>
      </c>
      <c r="F506" s="182"/>
      <c r="G506" s="183"/>
      <c r="M506" s="179" t="s">
        <v>335</v>
      </c>
      <c r="O506" s="170"/>
    </row>
    <row r="507" spans="1:15">
      <c r="A507" s="177"/>
      <c r="B507" s="180"/>
      <c r="C507" s="234" t="s">
        <v>243</v>
      </c>
      <c r="D507" s="235"/>
      <c r="E507" s="181">
        <v>255.57</v>
      </c>
      <c r="F507" s="182"/>
      <c r="G507" s="183"/>
      <c r="M507" s="179" t="s">
        <v>243</v>
      </c>
      <c r="O507" s="170"/>
    </row>
    <row r="508" spans="1:15">
      <c r="A508" s="177"/>
      <c r="B508" s="180"/>
      <c r="C508" s="234" t="s">
        <v>337</v>
      </c>
      <c r="D508" s="235"/>
      <c r="E508" s="181">
        <v>0</v>
      </c>
      <c r="F508" s="182"/>
      <c r="G508" s="183"/>
      <c r="M508" s="179" t="s">
        <v>337</v>
      </c>
      <c r="O508" s="170"/>
    </row>
    <row r="509" spans="1:15">
      <c r="A509" s="177"/>
      <c r="B509" s="180"/>
      <c r="C509" s="234" t="s">
        <v>245</v>
      </c>
      <c r="D509" s="235"/>
      <c r="E509" s="181">
        <v>358.65</v>
      </c>
      <c r="F509" s="182"/>
      <c r="G509" s="183"/>
      <c r="M509" s="179" t="s">
        <v>245</v>
      </c>
      <c r="O509" s="170"/>
    </row>
    <row r="510" spans="1:15">
      <c r="A510" s="177"/>
      <c r="B510" s="180"/>
      <c r="C510" s="234" t="s">
        <v>132</v>
      </c>
      <c r="D510" s="235"/>
      <c r="E510" s="181">
        <v>0</v>
      </c>
      <c r="F510" s="182"/>
      <c r="G510" s="183"/>
      <c r="M510" s="179" t="s">
        <v>132</v>
      </c>
      <c r="O510" s="170"/>
    </row>
    <row r="511" spans="1:15">
      <c r="A511" s="177"/>
      <c r="B511" s="180"/>
      <c r="C511" s="234" t="s">
        <v>339</v>
      </c>
      <c r="D511" s="235"/>
      <c r="E511" s="181">
        <v>0</v>
      </c>
      <c r="F511" s="182"/>
      <c r="G511" s="183"/>
      <c r="M511" s="179" t="s">
        <v>339</v>
      </c>
      <c r="O511" s="170"/>
    </row>
    <row r="512" spans="1:15">
      <c r="A512" s="177"/>
      <c r="B512" s="180"/>
      <c r="C512" s="234" t="s">
        <v>340</v>
      </c>
      <c r="D512" s="235"/>
      <c r="E512" s="181">
        <v>0</v>
      </c>
      <c r="F512" s="182"/>
      <c r="G512" s="183"/>
      <c r="M512" s="179" t="s">
        <v>340</v>
      </c>
      <c r="O512" s="170"/>
    </row>
    <row r="513" spans="1:15">
      <c r="A513" s="177"/>
      <c r="B513" s="180"/>
      <c r="C513" s="234" t="s">
        <v>341</v>
      </c>
      <c r="D513" s="235"/>
      <c r="E513" s="181">
        <v>0</v>
      </c>
      <c r="F513" s="182"/>
      <c r="G513" s="183"/>
      <c r="M513" s="179" t="s">
        <v>341</v>
      </c>
      <c r="O513" s="170"/>
    </row>
    <row r="514" spans="1:15">
      <c r="A514" s="177"/>
      <c r="B514" s="180"/>
      <c r="C514" s="234" t="s">
        <v>373</v>
      </c>
      <c r="D514" s="235"/>
      <c r="E514" s="181">
        <v>0</v>
      </c>
      <c r="F514" s="182"/>
      <c r="G514" s="183"/>
      <c r="M514" s="179" t="s">
        <v>373</v>
      </c>
      <c r="O514" s="170"/>
    </row>
    <row r="515" spans="1:15">
      <c r="A515" s="177"/>
      <c r="B515" s="180"/>
      <c r="C515" s="234" t="s">
        <v>343</v>
      </c>
      <c r="D515" s="235"/>
      <c r="E515" s="181">
        <v>0</v>
      </c>
      <c r="F515" s="182"/>
      <c r="G515" s="183"/>
      <c r="M515" s="179" t="s">
        <v>343</v>
      </c>
      <c r="O515" s="170"/>
    </row>
    <row r="516" spans="1:15">
      <c r="A516" s="177"/>
      <c r="B516" s="180"/>
      <c r="C516" s="234" t="s">
        <v>374</v>
      </c>
      <c r="D516" s="235"/>
      <c r="E516" s="181">
        <v>0</v>
      </c>
      <c r="F516" s="182"/>
      <c r="G516" s="183"/>
      <c r="M516" s="179" t="s">
        <v>374</v>
      </c>
      <c r="O516" s="170"/>
    </row>
    <row r="517" spans="1:15">
      <c r="A517" s="177"/>
      <c r="B517" s="180"/>
      <c r="C517" s="234" t="s">
        <v>345</v>
      </c>
      <c r="D517" s="235"/>
      <c r="E517" s="181">
        <v>0</v>
      </c>
      <c r="F517" s="182"/>
      <c r="G517" s="183"/>
      <c r="M517" s="179" t="s">
        <v>345</v>
      </c>
      <c r="O517" s="170"/>
    </row>
    <row r="518" spans="1:15">
      <c r="A518" s="177"/>
      <c r="B518" s="180"/>
      <c r="C518" s="234" t="s">
        <v>346</v>
      </c>
      <c r="D518" s="235"/>
      <c r="E518" s="181">
        <v>0</v>
      </c>
      <c r="F518" s="182"/>
      <c r="G518" s="183"/>
      <c r="M518" s="179" t="s">
        <v>346</v>
      </c>
      <c r="O518" s="170"/>
    </row>
    <row r="519" spans="1:15">
      <c r="A519" s="177"/>
      <c r="B519" s="180"/>
      <c r="C519" s="234" t="s">
        <v>347</v>
      </c>
      <c r="D519" s="235"/>
      <c r="E519" s="181">
        <v>0</v>
      </c>
      <c r="F519" s="182"/>
      <c r="G519" s="183"/>
      <c r="M519" s="179" t="s">
        <v>347</v>
      </c>
      <c r="O519" s="170"/>
    </row>
    <row r="520" spans="1:15">
      <c r="A520" s="177"/>
      <c r="B520" s="180"/>
      <c r="C520" s="234" t="s">
        <v>348</v>
      </c>
      <c r="D520" s="235"/>
      <c r="E520" s="181">
        <v>0</v>
      </c>
      <c r="F520" s="182"/>
      <c r="G520" s="183"/>
      <c r="M520" s="179" t="s">
        <v>348</v>
      </c>
      <c r="O520" s="170"/>
    </row>
    <row r="521" spans="1:15">
      <c r="A521" s="177"/>
      <c r="B521" s="180"/>
      <c r="C521" s="234" t="s">
        <v>349</v>
      </c>
      <c r="D521" s="235"/>
      <c r="E521" s="181">
        <v>0</v>
      </c>
      <c r="F521" s="182"/>
      <c r="G521" s="183"/>
      <c r="M521" s="179" t="s">
        <v>349</v>
      </c>
      <c r="O521" s="170"/>
    </row>
    <row r="522" spans="1:15">
      <c r="A522" s="177"/>
      <c r="B522" s="180"/>
      <c r="C522" s="234" t="s">
        <v>257</v>
      </c>
      <c r="D522" s="235"/>
      <c r="E522" s="181">
        <v>24.25</v>
      </c>
      <c r="F522" s="182"/>
      <c r="G522" s="183"/>
      <c r="M522" s="179" t="s">
        <v>257</v>
      </c>
      <c r="O522" s="170"/>
    </row>
    <row r="523" spans="1:15">
      <c r="A523" s="177"/>
      <c r="B523" s="180"/>
      <c r="C523" s="234" t="s">
        <v>375</v>
      </c>
      <c r="D523" s="235"/>
      <c r="E523" s="181">
        <v>0</v>
      </c>
      <c r="F523" s="182"/>
      <c r="G523" s="183"/>
      <c r="M523" s="179" t="s">
        <v>375</v>
      </c>
      <c r="O523" s="170"/>
    </row>
    <row r="524" spans="1:15">
      <c r="A524" s="177"/>
      <c r="B524" s="180"/>
      <c r="C524" s="234" t="s">
        <v>352</v>
      </c>
      <c r="D524" s="235"/>
      <c r="E524" s="181">
        <v>0</v>
      </c>
      <c r="F524" s="182"/>
      <c r="G524" s="183"/>
      <c r="M524" s="179" t="s">
        <v>352</v>
      </c>
      <c r="O524" s="170"/>
    </row>
    <row r="525" spans="1:15">
      <c r="A525" s="177"/>
      <c r="B525" s="180"/>
      <c r="C525" s="234" t="s">
        <v>353</v>
      </c>
      <c r="D525" s="235"/>
      <c r="E525" s="181">
        <v>0</v>
      </c>
      <c r="F525" s="182"/>
      <c r="G525" s="183"/>
      <c r="M525" s="179" t="s">
        <v>353</v>
      </c>
      <c r="O525" s="170"/>
    </row>
    <row r="526" spans="1:15">
      <c r="A526" s="177"/>
      <c r="B526" s="180"/>
      <c r="C526" s="234" t="s">
        <v>148</v>
      </c>
      <c r="D526" s="235"/>
      <c r="E526" s="181">
        <v>0</v>
      </c>
      <c r="F526" s="182"/>
      <c r="G526" s="183"/>
      <c r="M526" s="179" t="s">
        <v>148</v>
      </c>
      <c r="O526" s="170"/>
    </row>
    <row r="527" spans="1:15">
      <c r="A527" s="177"/>
      <c r="B527" s="180"/>
      <c r="C527" s="234" t="s">
        <v>354</v>
      </c>
      <c r="D527" s="235"/>
      <c r="E527" s="181">
        <v>0</v>
      </c>
      <c r="F527" s="182"/>
      <c r="G527" s="183"/>
      <c r="M527" s="179" t="s">
        <v>354</v>
      </c>
      <c r="O527" s="170"/>
    </row>
    <row r="528" spans="1:15">
      <c r="A528" s="177"/>
      <c r="B528" s="180"/>
      <c r="C528" s="234" t="s">
        <v>355</v>
      </c>
      <c r="D528" s="235"/>
      <c r="E528" s="181">
        <v>0</v>
      </c>
      <c r="F528" s="182"/>
      <c r="G528" s="183"/>
      <c r="M528" s="179" t="s">
        <v>355</v>
      </c>
      <c r="O528" s="170"/>
    </row>
    <row r="529" spans="1:104">
      <c r="A529" s="177"/>
      <c r="B529" s="180"/>
      <c r="C529" s="234" t="s">
        <v>356</v>
      </c>
      <c r="D529" s="235"/>
      <c r="E529" s="181">
        <v>0</v>
      </c>
      <c r="F529" s="182"/>
      <c r="G529" s="183"/>
      <c r="M529" s="179" t="s">
        <v>356</v>
      </c>
      <c r="O529" s="170"/>
    </row>
    <row r="530" spans="1:104">
      <c r="A530" s="177"/>
      <c r="B530" s="180"/>
      <c r="C530" s="234" t="s">
        <v>357</v>
      </c>
      <c r="D530" s="235"/>
      <c r="E530" s="181">
        <v>0</v>
      </c>
      <c r="F530" s="182"/>
      <c r="G530" s="183"/>
      <c r="M530" s="179" t="s">
        <v>357</v>
      </c>
      <c r="O530" s="170"/>
    </row>
    <row r="531" spans="1:104">
      <c r="A531" s="177"/>
      <c r="B531" s="180"/>
      <c r="C531" s="234" t="s">
        <v>358</v>
      </c>
      <c r="D531" s="235"/>
      <c r="E531" s="181">
        <v>0</v>
      </c>
      <c r="F531" s="182"/>
      <c r="G531" s="183"/>
      <c r="M531" s="179" t="s">
        <v>358</v>
      </c>
      <c r="O531" s="170"/>
    </row>
    <row r="532" spans="1:104">
      <c r="A532" s="171">
        <v>27</v>
      </c>
      <c r="B532" s="172" t="s">
        <v>376</v>
      </c>
      <c r="C532" s="173" t="s">
        <v>377</v>
      </c>
      <c r="D532" s="174" t="s">
        <v>215</v>
      </c>
      <c r="E532" s="175">
        <v>14.4</v>
      </c>
      <c r="F532" s="175">
        <v>0</v>
      </c>
      <c r="G532" s="176">
        <f>E532*F532</f>
        <v>0</v>
      </c>
      <c r="O532" s="170">
        <v>2</v>
      </c>
      <c r="AA532" s="146">
        <v>1</v>
      </c>
      <c r="AB532" s="146">
        <v>1</v>
      </c>
      <c r="AC532" s="146">
        <v>1</v>
      </c>
      <c r="AZ532" s="146">
        <v>1</v>
      </c>
      <c r="BA532" s="146">
        <f>IF(AZ532=1,G532,0)</f>
        <v>0</v>
      </c>
      <c r="BB532" s="146">
        <f>IF(AZ532=2,G532,0)</f>
        <v>0</v>
      </c>
      <c r="BC532" s="146">
        <f>IF(AZ532=3,G532,0)</f>
        <v>0</v>
      </c>
      <c r="BD532" s="146">
        <f>IF(AZ532=4,G532,0)</f>
        <v>0</v>
      </c>
      <c r="BE532" s="146">
        <f>IF(AZ532=5,G532,0)</f>
        <v>0</v>
      </c>
      <c r="CA532" s="170">
        <v>1</v>
      </c>
      <c r="CB532" s="170">
        <v>1</v>
      </c>
      <c r="CZ532" s="146">
        <v>0.27994000000000002</v>
      </c>
    </row>
    <row r="533" spans="1:104">
      <c r="A533" s="177"/>
      <c r="B533" s="178"/>
      <c r="C533" s="231" t="s">
        <v>378</v>
      </c>
      <c r="D533" s="232"/>
      <c r="E533" s="232"/>
      <c r="F533" s="232"/>
      <c r="G533" s="233"/>
      <c r="L533" s="179" t="s">
        <v>378</v>
      </c>
      <c r="O533" s="170">
        <v>3</v>
      </c>
    </row>
    <row r="534" spans="1:104">
      <c r="A534" s="177"/>
      <c r="B534" s="180"/>
      <c r="C534" s="234" t="s">
        <v>100</v>
      </c>
      <c r="D534" s="235"/>
      <c r="E534" s="181">
        <v>0</v>
      </c>
      <c r="F534" s="182"/>
      <c r="G534" s="183"/>
      <c r="M534" s="179" t="s">
        <v>100</v>
      </c>
      <c r="O534" s="170"/>
    </row>
    <row r="535" spans="1:104">
      <c r="A535" s="177"/>
      <c r="B535" s="180"/>
      <c r="C535" s="234" t="s">
        <v>269</v>
      </c>
      <c r="D535" s="235"/>
      <c r="E535" s="181">
        <v>2.4</v>
      </c>
      <c r="F535" s="182"/>
      <c r="G535" s="183"/>
      <c r="M535" s="179" t="s">
        <v>269</v>
      </c>
      <c r="O535" s="170"/>
    </row>
    <row r="536" spans="1:104">
      <c r="A536" s="177"/>
      <c r="B536" s="180"/>
      <c r="C536" s="234" t="s">
        <v>270</v>
      </c>
      <c r="D536" s="235"/>
      <c r="E536" s="181">
        <v>2.4</v>
      </c>
      <c r="F536" s="182"/>
      <c r="G536" s="183"/>
      <c r="M536" s="179" t="s">
        <v>270</v>
      </c>
      <c r="O536" s="170"/>
    </row>
    <row r="537" spans="1:104">
      <c r="A537" s="177"/>
      <c r="B537" s="180"/>
      <c r="C537" s="234" t="s">
        <v>271</v>
      </c>
      <c r="D537" s="235"/>
      <c r="E537" s="181">
        <v>1.2</v>
      </c>
      <c r="F537" s="182"/>
      <c r="G537" s="183"/>
      <c r="M537" s="179" t="s">
        <v>271</v>
      </c>
      <c r="O537" s="170"/>
    </row>
    <row r="538" spans="1:104">
      <c r="A538" s="177"/>
      <c r="B538" s="180"/>
      <c r="C538" s="234" t="s">
        <v>272</v>
      </c>
      <c r="D538" s="235"/>
      <c r="E538" s="181">
        <v>1.2</v>
      </c>
      <c r="F538" s="182"/>
      <c r="G538" s="183"/>
      <c r="M538" s="179" t="s">
        <v>272</v>
      </c>
      <c r="O538" s="170"/>
    </row>
    <row r="539" spans="1:104">
      <c r="A539" s="177"/>
      <c r="B539" s="180"/>
      <c r="C539" s="234" t="s">
        <v>273</v>
      </c>
      <c r="D539" s="235"/>
      <c r="E539" s="181">
        <v>2.4</v>
      </c>
      <c r="F539" s="182"/>
      <c r="G539" s="183"/>
      <c r="M539" s="179" t="s">
        <v>273</v>
      </c>
      <c r="O539" s="170"/>
    </row>
    <row r="540" spans="1:104">
      <c r="A540" s="177"/>
      <c r="B540" s="180"/>
      <c r="C540" s="234" t="s">
        <v>274</v>
      </c>
      <c r="D540" s="235"/>
      <c r="E540" s="181">
        <v>2.4</v>
      </c>
      <c r="F540" s="182"/>
      <c r="G540" s="183"/>
      <c r="M540" s="179" t="s">
        <v>274</v>
      </c>
      <c r="O540" s="170"/>
    </row>
    <row r="541" spans="1:104">
      <c r="A541" s="177"/>
      <c r="B541" s="180"/>
      <c r="C541" s="234" t="s">
        <v>275</v>
      </c>
      <c r="D541" s="235"/>
      <c r="E541" s="181">
        <v>2.4</v>
      </c>
      <c r="F541" s="182"/>
      <c r="G541" s="183"/>
      <c r="M541" s="179" t="s">
        <v>275</v>
      </c>
      <c r="O541" s="170"/>
    </row>
    <row r="542" spans="1:104" ht="22.5">
      <c r="A542" s="171">
        <v>28</v>
      </c>
      <c r="B542" s="172" t="s">
        <v>379</v>
      </c>
      <c r="C542" s="173" t="s">
        <v>644</v>
      </c>
      <c r="D542" s="174" t="s">
        <v>215</v>
      </c>
      <c r="E542" s="175">
        <v>747.11</v>
      </c>
      <c r="F542" s="175">
        <v>0</v>
      </c>
      <c r="G542" s="176">
        <f>E542*F542</f>
        <v>0</v>
      </c>
      <c r="O542" s="170">
        <v>2</v>
      </c>
      <c r="AA542" s="146">
        <v>1</v>
      </c>
      <c r="AB542" s="146">
        <v>1</v>
      </c>
      <c r="AC542" s="146">
        <v>1</v>
      </c>
      <c r="AZ542" s="146">
        <v>1</v>
      </c>
      <c r="BA542" s="146">
        <f>IF(AZ542=1,G542,0)</f>
        <v>0</v>
      </c>
      <c r="BB542" s="146">
        <f>IF(AZ542=2,G542,0)</f>
        <v>0</v>
      </c>
      <c r="BC542" s="146">
        <f>IF(AZ542=3,G542,0)</f>
        <v>0</v>
      </c>
      <c r="BD542" s="146">
        <f>IF(AZ542=4,G542,0)</f>
        <v>0</v>
      </c>
      <c r="BE542" s="146">
        <f>IF(AZ542=5,G542,0)</f>
        <v>0</v>
      </c>
      <c r="CA542" s="170">
        <v>1</v>
      </c>
      <c r="CB542" s="170">
        <v>1</v>
      </c>
      <c r="CZ542" s="146">
        <v>0.37080000000000002</v>
      </c>
    </row>
    <row r="543" spans="1:104">
      <c r="A543" s="177"/>
      <c r="B543" s="178"/>
      <c r="C543" s="231" t="s">
        <v>380</v>
      </c>
      <c r="D543" s="232"/>
      <c r="E543" s="232"/>
      <c r="F543" s="232"/>
      <c r="G543" s="233"/>
      <c r="L543" s="179" t="s">
        <v>380</v>
      </c>
      <c r="O543" s="170">
        <v>3</v>
      </c>
    </row>
    <row r="544" spans="1:104">
      <c r="A544" s="177"/>
      <c r="B544" s="180"/>
      <c r="C544" s="234" t="s">
        <v>108</v>
      </c>
      <c r="D544" s="235"/>
      <c r="E544" s="181">
        <v>0</v>
      </c>
      <c r="F544" s="182"/>
      <c r="G544" s="183"/>
      <c r="M544" s="179" t="s">
        <v>108</v>
      </c>
      <c r="O544" s="170"/>
    </row>
    <row r="545" spans="1:15">
      <c r="A545" s="177"/>
      <c r="B545" s="180"/>
      <c r="C545" s="234" t="s">
        <v>381</v>
      </c>
      <c r="D545" s="235"/>
      <c r="E545" s="181">
        <v>0</v>
      </c>
      <c r="F545" s="182"/>
      <c r="G545" s="183"/>
      <c r="M545" s="179" t="s">
        <v>381</v>
      </c>
      <c r="O545" s="170"/>
    </row>
    <row r="546" spans="1:15">
      <c r="A546" s="177"/>
      <c r="B546" s="180"/>
      <c r="C546" s="234" t="s">
        <v>382</v>
      </c>
      <c r="D546" s="235"/>
      <c r="E546" s="181">
        <v>0</v>
      </c>
      <c r="F546" s="182"/>
      <c r="G546" s="183"/>
      <c r="M546" s="179" t="s">
        <v>382</v>
      </c>
      <c r="O546" s="170"/>
    </row>
    <row r="547" spans="1:15">
      <c r="A547" s="177"/>
      <c r="B547" s="180"/>
      <c r="C547" s="234" t="s">
        <v>383</v>
      </c>
      <c r="D547" s="235"/>
      <c r="E547" s="181">
        <v>0</v>
      </c>
      <c r="F547" s="182"/>
      <c r="G547" s="183"/>
      <c r="M547" s="179" t="s">
        <v>383</v>
      </c>
      <c r="O547" s="170"/>
    </row>
    <row r="548" spans="1:15">
      <c r="A548" s="177"/>
      <c r="B548" s="180"/>
      <c r="C548" s="234" t="s">
        <v>384</v>
      </c>
      <c r="D548" s="235"/>
      <c r="E548" s="181">
        <v>0</v>
      </c>
      <c r="F548" s="182"/>
      <c r="G548" s="183"/>
      <c r="M548" s="179" t="s">
        <v>384</v>
      </c>
      <c r="O548" s="170"/>
    </row>
    <row r="549" spans="1:15">
      <c r="A549" s="177"/>
      <c r="B549" s="180"/>
      <c r="C549" s="234" t="s">
        <v>385</v>
      </c>
      <c r="D549" s="235"/>
      <c r="E549" s="181">
        <v>0</v>
      </c>
      <c r="F549" s="182"/>
      <c r="G549" s="183"/>
      <c r="M549" s="179" t="s">
        <v>385</v>
      </c>
      <c r="O549" s="170"/>
    </row>
    <row r="550" spans="1:15">
      <c r="A550" s="177"/>
      <c r="B550" s="180"/>
      <c r="C550" s="234" t="s">
        <v>386</v>
      </c>
      <c r="D550" s="235"/>
      <c r="E550" s="181">
        <v>0</v>
      </c>
      <c r="F550" s="182"/>
      <c r="G550" s="183"/>
      <c r="M550" s="179" t="s">
        <v>386</v>
      </c>
      <c r="O550" s="170"/>
    </row>
    <row r="551" spans="1:15">
      <c r="A551" s="177"/>
      <c r="B551" s="180"/>
      <c r="C551" s="234" t="s">
        <v>387</v>
      </c>
      <c r="D551" s="235"/>
      <c r="E551" s="181">
        <v>0</v>
      </c>
      <c r="F551" s="182"/>
      <c r="G551" s="183"/>
      <c r="M551" s="179" t="s">
        <v>387</v>
      </c>
      <c r="O551" s="170"/>
    </row>
    <row r="552" spans="1:15">
      <c r="A552" s="177"/>
      <c r="B552" s="180"/>
      <c r="C552" s="234" t="s">
        <v>388</v>
      </c>
      <c r="D552" s="235"/>
      <c r="E552" s="181">
        <v>0</v>
      </c>
      <c r="F552" s="182"/>
      <c r="G552" s="183"/>
      <c r="M552" s="179" t="s">
        <v>388</v>
      </c>
      <c r="O552" s="170"/>
    </row>
    <row r="553" spans="1:15">
      <c r="A553" s="177"/>
      <c r="B553" s="180"/>
      <c r="C553" s="234" t="s">
        <v>389</v>
      </c>
      <c r="D553" s="235"/>
      <c r="E553" s="181">
        <v>0</v>
      </c>
      <c r="F553" s="182"/>
      <c r="G553" s="183"/>
      <c r="M553" s="179" t="s">
        <v>389</v>
      </c>
      <c r="O553" s="170"/>
    </row>
    <row r="554" spans="1:15">
      <c r="A554" s="177"/>
      <c r="B554" s="180"/>
      <c r="C554" s="234" t="s">
        <v>390</v>
      </c>
      <c r="D554" s="235"/>
      <c r="E554" s="181">
        <v>0</v>
      </c>
      <c r="F554" s="182"/>
      <c r="G554" s="183"/>
      <c r="M554" s="179" t="s">
        <v>390</v>
      </c>
      <c r="O554" s="170"/>
    </row>
    <row r="555" spans="1:15">
      <c r="A555" s="177"/>
      <c r="B555" s="180"/>
      <c r="C555" s="234" t="s">
        <v>391</v>
      </c>
      <c r="D555" s="235"/>
      <c r="E555" s="181">
        <v>0</v>
      </c>
      <c r="F555" s="182"/>
      <c r="G555" s="183"/>
      <c r="M555" s="179" t="s">
        <v>391</v>
      </c>
      <c r="O555" s="170"/>
    </row>
    <row r="556" spans="1:15">
      <c r="A556" s="177"/>
      <c r="B556" s="180"/>
      <c r="C556" s="234" t="s">
        <v>392</v>
      </c>
      <c r="D556" s="235"/>
      <c r="E556" s="181">
        <v>0</v>
      </c>
      <c r="F556" s="182"/>
      <c r="G556" s="183"/>
      <c r="M556" s="179" t="s">
        <v>392</v>
      </c>
      <c r="O556" s="170"/>
    </row>
    <row r="557" spans="1:15">
      <c r="A557" s="177"/>
      <c r="B557" s="180"/>
      <c r="C557" s="234" t="s">
        <v>393</v>
      </c>
      <c r="D557" s="235"/>
      <c r="E557" s="181">
        <v>0</v>
      </c>
      <c r="F557" s="182"/>
      <c r="G557" s="183"/>
      <c r="M557" s="179" t="s">
        <v>393</v>
      </c>
      <c r="O557" s="170"/>
    </row>
    <row r="558" spans="1:15">
      <c r="A558" s="177"/>
      <c r="B558" s="180"/>
      <c r="C558" s="234" t="s">
        <v>329</v>
      </c>
      <c r="D558" s="235"/>
      <c r="E558" s="181">
        <v>0</v>
      </c>
      <c r="F558" s="182"/>
      <c r="G558" s="183"/>
      <c r="M558" s="179" t="s">
        <v>329</v>
      </c>
      <c r="O558" s="170"/>
    </row>
    <row r="559" spans="1:15">
      <c r="A559" s="177"/>
      <c r="B559" s="180"/>
      <c r="C559" s="234" t="s">
        <v>330</v>
      </c>
      <c r="D559" s="235"/>
      <c r="E559" s="181">
        <v>0</v>
      </c>
      <c r="F559" s="182"/>
      <c r="G559" s="183"/>
      <c r="M559" s="179" t="s">
        <v>330</v>
      </c>
      <c r="O559" s="170"/>
    </row>
    <row r="560" spans="1:15">
      <c r="A560" s="177"/>
      <c r="B560" s="180"/>
      <c r="C560" s="234" t="s">
        <v>394</v>
      </c>
      <c r="D560" s="235"/>
      <c r="E560" s="181">
        <v>0</v>
      </c>
      <c r="F560" s="182"/>
      <c r="G560" s="183"/>
      <c r="M560" s="179" t="s">
        <v>394</v>
      </c>
      <c r="O560" s="170"/>
    </row>
    <row r="561" spans="1:15">
      <c r="A561" s="177"/>
      <c r="B561" s="180"/>
      <c r="C561" s="234" t="s">
        <v>395</v>
      </c>
      <c r="D561" s="235"/>
      <c r="E561" s="181">
        <v>0</v>
      </c>
      <c r="F561" s="182"/>
      <c r="G561" s="183"/>
      <c r="M561" s="179" t="s">
        <v>395</v>
      </c>
      <c r="O561" s="170"/>
    </row>
    <row r="562" spans="1:15">
      <c r="A562" s="177"/>
      <c r="B562" s="180"/>
      <c r="C562" s="234" t="s">
        <v>240</v>
      </c>
      <c r="D562" s="235"/>
      <c r="E562" s="181">
        <v>117.72</v>
      </c>
      <c r="F562" s="182"/>
      <c r="G562" s="183"/>
      <c r="M562" s="179" t="s">
        <v>240</v>
      </c>
      <c r="O562" s="170"/>
    </row>
    <row r="563" spans="1:15">
      <c r="A563" s="177"/>
      <c r="B563" s="180"/>
      <c r="C563" s="234" t="s">
        <v>241</v>
      </c>
      <c r="D563" s="235"/>
      <c r="E563" s="181">
        <v>98.474999999999994</v>
      </c>
      <c r="F563" s="182"/>
      <c r="G563" s="183"/>
      <c r="M563" s="179" t="s">
        <v>241</v>
      </c>
      <c r="O563" s="170"/>
    </row>
    <row r="564" spans="1:15">
      <c r="A564" s="177"/>
      <c r="B564" s="180"/>
      <c r="C564" s="234" t="s">
        <v>242</v>
      </c>
      <c r="D564" s="235"/>
      <c r="E564" s="181">
        <v>78.944999999999993</v>
      </c>
      <c r="F564" s="182"/>
      <c r="G564" s="183"/>
      <c r="M564" s="179" t="s">
        <v>242</v>
      </c>
      <c r="O564" s="170"/>
    </row>
    <row r="565" spans="1:15">
      <c r="A565" s="177"/>
      <c r="B565" s="180"/>
      <c r="C565" s="234" t="s">
        <v>396</v>
      </c>
      <c r="D565" s="235"/>
      <c r="E565" s="181">
        <v>0</v>
      </c>
      <c r="F565" s="182"/>
      <c r="G565" s="183"/>
      <c r="M565" s="179" t="s">
        <v>396</v>
      </c>
      <c r="O565" s="170"/>
    </row>
    <row r="566" spans="1:15">
      <c r="A566" s="177"/>
      <c r="B566" s="180"/>
      <c r="C566" s="234" t="s">
        <v>337</v>
      </c>
      <c r="D566" s="235"/>
      <c r="E566" s="181">
        <v>0</v>
      </c>
      <c r="F566" s="182"/>
      <c r="G566" s="183"/>
      <c r="M566" s="179" t="s">
        <v>337</v>
      </c>
      <c r="O566" s="170"/>
    </row>
    <row r="567" spans="1:15">
      <c r="A567" s="177"/>
      <c r="B567" s="180"/>
      <c r="C567" s="234" t="s">
        <v>397</v>
      </c>
      <c r="D567" s="235"/>
      <c r="E567" s="181">
        <v>0</v>
      </c>
      <c r="F567" s="182"/>
      <c r="G567" s="183"/>
      <c r="M567" s="179" t="s">
        <v>397</v>
      </c>
      <c r="O567" s="170"/>
    </row>
    <row r="568" spans="1:15">
      <c r="A568" s="177"/>
      <c r="B568" s="180"/>
      <c r="C568" s="234" t="s">
        <v>132</v>
      </c>
      <c r="D568" s="235"/>
      <c r="E568" s="181">
        <v>0</v>
      </c>
      <c r="F568" s="182"/>
      <c r="G568" s="183"/>
      <c r="M568" s="179" t="s">
        <v>132</v>
      </c>
      <c r="O568" s="170"/>
    </row>
    <row r="569" spans="1:15">
      <c r="A569" s="177"/>
      <c r="B569" s="180"/>
      <c r="C569" s="234" t="s">
        <v>246</v>
      </c>
      <c r="D569" s="235"/>
      <c r="E569" s="181">
        <v>63.62</v>
      </c>
      <c r="F569" s="182"/>
      <c r="G569" s="183"/>
      <c r="M569" s="179" t="s">
        <v>246</v>
      </c>
      <c r="O569" s="170"/>
    </row>
    <row r="570" spans="1:15">
      <c r="A570" s="177"/>
      <c r="B570" s="180"/>
      <c r="C570" s="234" t="s">
        <v>247</v>
      </c>
      <c r="D570" s="235"/>
      <c r="E570" s="181">
        <v>63.62</v>
      </c>
      <c r="F570" s="182"/>
      <c r="G570" s="183"/>
      <c r="M570" s="179" t="s">
        <v>247</v>
      </c>
      <c r="O570" s="170"/>
    </row>
    <row r="571" spans="1:15">
      <c r="A571" s="177"/>
      <c r="B571" s="180"/>
      <c r="C571" s="234" t="s">
        <v>248</v>
      </c>
      <c r="D571" s="235"/>
      <c r="E571" s="181">
        <v>78.52</v>
      </c>
      <c r="F571" s="182"/>
      <c r="G571" s="183"/>
      <c r="M571" s="179" t="s">
        <v>248</v>
      </c>
      <c r="O571" s="170"/>
    </row>
    <row r="572" spans="1:15">
      <c r="A572" s="177"/>
      <c r="B572" s="180"/>
      <c r="C572" s="234" t="s">
        <v>373</v>
      </c>
      <c r="D572" s="235"/>
      <c r="E572" s="181">
        <v>0</v>
      </c>
      <c r="F572" s="182"/>
      <c r="G572" s="183"/>
      <c r="M572" s="179" t="s">
        <v>373</v>
      </c>
      <c r="O572" s="170"/>
    </row>
    <row r="573" spans="1:15">
      <c r="A573" s="177"/>
      <c r="B573" s="180"/>
      <c r="C573" s="234" t="s">
        <v>343</v>
      </c>
      <c r="D573" s="235"/>
      <c r="E573" s="181">
        <v>0</v>
      </c>
      <c r="F573" s="182"/>
      <c r="G573" s="183"/>
      <c r="M573" s="179" t="s">
        <v>343</v>
      </c>
      <c r="O573" s="170"/>
    </row>
    <row r="574" spans="1:15">
      <c r="A574" s="177"/>
      <c r="B574" s="180"/>
      <c r="C574" s="234" t="s">
        <v>374</v>
      </c>
      <c r="D574" s="235"/>
      <c r="E574" s="181">
        <v>0</v>
      </c>
      <c r="F574" s="182"/>
      <c r="G574" s="183"/>
      <c r="M574" s="179" t="s">
        <v>374</v>
      </c>
      <c r="O574" s="170"/>
    </row>
    <row r="575" spans="1:15">
      <c r="A575" s="177"/>
      <c r="B575" s="180"/>
      <c r="C575" s="234" t="s">
        <v>345</v>
      </c>
      <c r="D575" s="235"/>
      <c r="E575" s="181">
        <v>0</v>
      </c>
      <c r="F575" s="182"/>
      <c r="G575" s="183"/>
      <c r="M575" s="179" t="s">
        <v>345</v>
      </c>
      <c r="O575" s="170"/>
    </row>
    <row r="576" spans="1:15">
      <c r="A576" s="177"/>
      <c r="B576" s="180"/>
      <c r="C576" s="234" t="s">
        <v>253</v>
      </c>
      <c r="D576" s="235"/>
      <c r="E576" s="181">
        <v>61.95</v>
      </c>
      <c r="F576" s="182"/>
      <c r="G576" s="183"/>
      <c r="M576" s="179" t="s">
        <v>253</v>
      </c>
      <c r="O576" s="170"/>
    </row>
    <row r="577" spans="1:104">
      <c r="A577" s="177"/>
      <c r="B577" s="180"/>
      <c r="C577" s="234" t="s">
        <v>347</v>
      </c>
      <c r="D577" s="235"/>
      <c r="E577" s="181">
        <v>0</v>
      </c>
      <c r="F577" s="182"/>
      <c r="G577" s="183"/>
      <c r="M577" s="179" t="s">
        <v>347</v>
      </c>
      <c r="O577" s="170"/>
    </row>
    <row r="578" spans="1:104">
      <c r="A578" s="177"/>
      <c r="B578" s="180"/>
      <c r="C578" s="234" t="s">
        <v>255</v>
      </c>
      <c r="D578" s="235"/>
      <c r="E578" s="181">
        <v>144.1</v>
      </c>
      <c r="F578" s="182"/>
      <c r="G578" s="183"/>
      <c r="M578" s="179" t="s">
        <v>255</v>
      </c>
      <c r="O578" s="170"/>
    </row>
    <row r="579" spans="1:104">
      <c r="A579" s="177"/>
      <c r="B579" s="180"/>
      <c r="C579" s="234" t="s">
        <v>349</v>
      </c>
      <c r="D579" s="235"/>
      <c r="E579" s="181">
        <v>0</v>
      </c>
      <c r="F579" s="182"/>
      <c r="G579" s="183"/>
      <c r="M579" s="179" t="s">
        <v>349</v>
      </c>
      <c r="O579" s="170"/>
    </row>
    <row r="580" spans="1:104">
      <c r="A580" s="177"/>
      <c r="B580" s="180"/>
      <c r="C580" s="234" t="s">
        <v>398</v>
      </c>
      <c r="D580" s="235"/>
      <c r="E580" s="181">
        <v>0</v>
      </c>
      <c r="F580" s="182"/>
      <c r="G580" s="183"/>
      <c r="M580" s="179" t="s">
        <v>398</v>
      </c>
      <c r="O580" s="170"/>
    </row>
    <row r="581" spans="1:104">
      <c r="A581" s="177"/>
      <c r="B581" s="180"/>
      <c r="C581" s="234" t="s">
        <v>375</v>
      </c>
      <c r="D581" s="235"/>
      <c r="E581" s="181">
        <v>0</v>
      </c>
      <c r="F581" s="182"/>
      <c r="G581" s="183"/>
      <c r="M581" s="179" t="s">
        <v>375</v>
      </c>
      <c r="O581" s="170"/>
    </row>
    <row r="582" spans="1:104">
      <c r="A582" s="177"/>
      <c r="B582" s="180"/>
      <c r="C582" s="234" t="s">
        <v>352</v>
      </c>
      <c r="D582" s="235"/>
      <c r="E582" s="181">
        <v>0</v>
      </c>
      <c r="F582" s="182"/>
      <c r="G582" s="183"/>
      <c r="M582" s="179" t="s">
        <v>352</v>
      </c>
      <c r="O582" s="170"/>
    </row>
    <row r="583" spans="1:104">
      <c r="A583" s="177"/>
      <c r="B583" s="180"/>
      <c r="C583" s="234" t="s">
        <v>353</v>
      </c>
      <c r="D583" s="235"/>
      <c r="E583" s="181">
        <v>0</v>
      </c>
      <c r="F583" s="182"/>
      <c r="G583" s="183"/>
      <c r="M583" s="179" t="s">
        <v>353</v>
      </c>
      <c r="O583" s="170"/>
    </row>
    <row r="584" spans="1:104">
      <c r="A584" s="177"/>
      <c r="B584" s="180"/>
      <c r="C584" s="234" t="s">
        <v>148</v>
      </c>
      <c r="D584" s="235"/>
      <c r="E584" s="181">
        <v>0</v>
      </c>
      <c r="F584" s="182"/>
      <c r="G584" s="183"/>
      <c r="M584" s="179" t="s">
        <v>148</v>
      </c>
      <c r="O584" s="170"/>
    </row>
    <row r="585" spans="1:104">
      <c r="A585" s="177"/>
      <c r="B585" s="180"/>
      <c r="C585" s="234" t="s">
        <v>354</v>
      </c>
      <c r="D585" s="235"/>
      <c r="E585" s="181">
        <v>0</v>
      </c>
      <c r="F585" s="182"/>
      <c r="G585" s="183"/>
      <c r="M585" s="179" t="s">
        <v>354</v>
      </c>
      <c r="O585" s="170"/>
    </row>
    <row r="586" spans="1:104">
      <c r="A586" s="177"/>
      <c r="B586" s="180"/>
      <c r="C586" s="234" t="s">
        <v>355</v>
      </c>
      <c r="D586" s="235"/>
      <c r="E586" s="181">
        <v>0</v>
      </c>
      <c r="F586" s="182"/>
      <c r="G586" s="183"/>
      <c r="M586" s="179" t="s">
        <v>355</v>
      </c>
      <c r="O586" s="170"/>
    </row>
    <row r="587" spans="1:104">
      <c r="A587" s="177"/>
      <c r="B587" s="180"/>
      <c r="C587" s="234" t="s">
        <v>356</v>
      </c>
      <c r="D587" s="235"/>
      <c r="E587" s="181">
        <v>0</v>
      </c>
      <c r="F587" s="182"/>
      <c r="G587" s="183"/>
      <c r="M587" s="179" t="s">
        <v>356</v>
      </c>
      <c r="O587" s="170"/>
    </row>
    <row r="588" spans="1:104">
      <c r="A588" s="177"/>
      <c r="B588" s="180"/>
      <c r="C588" s="234" t="s">
        <v>264</v>
      </c>
      <c r="D588" s="235"/>
      <c r="E588" s="181">
        <v>16</v>
      </c>
      <c r="F588" s="182"/>
      <c r="G588" s="183"/>
      <c r="M588" s="179" t="s">
        <v>264</v>
      </c>
      <c r="O588" s="170"/>
    </row>
    <row r="589" spans="1:104">
      <c r="A589" s="177"/>
      <c r="B589" s="180"/>
      <c r="C589" s="234" t="s">
        <v>265</v>
      </c>
      <c r="D589" s="235"/>
      <c r="E589" s="181">
        <v>24.16</v>
      </c>
      <c r="F589" s="182"/>
      <c r="G589" s="183"/>
      <c r="M589" s="179" t="s">
        <v>265</v>
      </c>
      <c r="O589" s="170"/>
    </row>
    <row r="590" spans="1:104">
      <c r="A590" s="171">
        <v>29</v>
      </c>
      <c r="B590" s="172" t="s">
        <v>379</v>
      </c>
      <c r="C590" s="173" t="s">
        <v>645</v>
      </c>
      <c r="D590" s="174" t="s">
        <v>215</v>
      </c>
      <c r="E590" s="175">
        <v>339.3</v>
      </c>
      <c r="F590" s="175">
        <v>0</v>
      </c>
      <c r="G590" s="176">
        <f>E590*F590</f>
        <v>0</v>
      </c>
      <c r="O590" s="170">
        <v>2</v>
      </c>
      <c r="AA590" s="146">
        <v>1</v>
      </c>
      <c r="AB590" s="146">
        <v>1</v>
      </c>
      <c r="AC590" s="146">
        <v>1</v>
      </c>
      <c r="AZ590" s="146">
        <v>1</v>
      </c>
      <c r="BA590" s="146">
        <f>IF(AZ590=1,G590,0)</f>
        <v>0</v>
      </c>
      <c r="BB590" s="146">
        <f>IF(AZ590=2,G590,0)</f>
        <v>0</v>
      </c>
      <c r="BC590" s="146">
        <f>IF(AZ590=3,G590,0)</f>
        <v>0</v>
      </c>
      <c r="BD590" s="146">
        <f>IF(AZ590=4,G590,0)</f>
        <v>0</v>
      </c>
      <c r="BE590" s="146">
        <f>IF(AZ590=5,G590,0)</f>
        <v>0</v>
      </c>
      <c r="CA590" s="170">
        <v>1</v>
      </c>
      <c r="CB590" s="170">
        <v>1</v>
      </c>
      <c r="CZ590" s="146">
        <v>0.37080000000000002</v>
      </c>
    </row>
    <row r="591" spans="1:104">
      <c r="A591" s="177"/>
      <c r="B591" s="180"/>
      <c r="C591" s="234" t="s">
        <v>108</v>
      </c>
      <c r="D591" s="235"/>
      <c r="E591" s="181">
        <v>0</v>
      </c>
      <c r="F591" s="182"/>
      <c r="G591" s="183"/>
      <c r="M591" s="179" t="s">
        <v>108</v>
      </c>
      <c r="O591" s="170"/>
    </row>
    <row r="592" spans="1:104">
      <c r="A592" s="177"/>
      <c r="B592" s="180"/>
      <c r="C592" s="234" t="s">
        <v>381</v>
      </c>
      <c r="D592" s="235"/>
      <c r="E592" s="181">
        <v>0</v>
      </c>
      <c r="F592" s="182"/>
      <c r="G592" s="183"/>
      <c r="M592" s="179" t="s">
        <v>381</v>
      </c>
      <c r="O592" s="170"/>
    </row>
    <row r="593" spans="1:15">
      <c r="A593" s="177"/>
      <c r="B593" s="180"/>
      <c r="C593" s="234" t="s">
        <v>382</v>
      </c>
      <c r="D593" s="235"/>
      <c r="E593" s="181">
        <v>0</v>
      </c>
      <c r="F593" s="182"/>
      <c r="G593" s="183"/>
      <c r="M593" s="179" t="s">
        <v>382</v>
      </c>
      <c r="O593" s="170"/>
    </row>
    <row r="594" spans="1:15">
      <c r="A594" s="177"/>
      <c r="B594" s="180"/>
      <c r="C594" s="234" t="s">
        <v>383</v>
      </c>
      <c r="D594" s="235"/>
      <c r="E594" s="181">
        <v>0</v>
      </c>
      <c r="F594" s="182"/>
      <c r="G594" s="183"/>
      <c r="M594" s="179" t="s">
        <v>383</v>
      </c>
      <c r="O594" s="170"/>
    </row>
    <row r="595" spans="1:15">
      <c r="A595" s="177"/>
      <c r="B595" s="180"/>
      <c r="C595" s="234" t="s">
        <v>384</v>
      </c>
      <c r="D595" s="235"/>
      <c r="E595" s="181">
        <v>0</v>
      </c>
      <c r="F595" s="182"/>
      <c r="G595" s="183"/>
      <c r="M595" s="179" t="s">
        <v>384</v>
      </c>
      <c r="O595" s="170"/>
    </row>
    <row r="596" spans="1:15">
      <c r="A596" s="177"/>
      <c r="B596" s="180"/>
      <c r="C596" s="234" t="s">
        <v>385</v>
      </c>
      <c r="D596" s="235"/>
      <c r="E596" s="181">
        <v>0</v>
      </c>
      <c r="F596" s="182"/>
      <c r="G596" s="183"/>
      <c r="M596" s="179" t="s">
        <v>385</v>
      </c>
      <c r="O596" s="170"/>
    </row>
    <row r="597" spans="1:15">
      <c r="A597" s="177"/>
      <c r="B597" s="180"/>
      <c r="C597" s="234" t="s">
        <v>386</v>
      </c>
      <c r="D597" s="235"/>
      <c r="E597" s="181">
        <v>0</v>
      </c>
      <c r="F597" s="182"/>
      <c r="G597" s="183"/>
      <c r="M597" s="179" t="s">
        <v>386</v>
      </c>
      <c r="O597" s="170"/>
    </row>
    <row r="598" spans="1:15">
      <c r="A598" s="177"/>
      <c r="B598" s="180"/>
      <c r="C598" s="234" t="s">
        <v>387</v>
      </c>
      <c r="D598" s="235"/>
      <c r="E598" s="181">
        <v>0</v>
      </c>
      <c r="F598" s="182"/>
      <c r="G598" s="183"/>
      <c r="M598" s="179" t="s">
        <v>387</v>
      </c>
      <c r="O598" s="170"/>
    </row>
    <row r="599" spans="1:15">
      <c r="A599" s="177"/>
      <c r="B599" s="180"/>
      <c r="C599" s="234" t="s">
        <v>388</v>
      </c>
      <c r="D599" s="235"/>
      <c r="E599" s="181">
        <v>0</v>
      </c>
      <c r="F599" s="182"/>
      <c r="G599" s="183"/>
      <c r="M599" s="179" t="s">
        <v>388</v>
      </c>
      <c r="O599" s="170"/>
    </row>
    <row r="600" spans="1:15">
      <c r="A600" s="177"/>
      <c r="B600" s="180"/>
      <c r="C600" s="234" t="s">
        <v>389</v>
      </c>
      <c r="D600" s="235"/>
      <c r="E600" s="181">
        <v>0</v>
      </c>
      <c r="F600" s="182"/>
      <c r="G600" s="183"/>
      <c r="M600" s="179" t="s">
        <v>389</v>
      </c>
      <c r="O600" s="170"/>
    </row>
    <row r="601" spans="1:15">
      <c r="A601" s="177"/>
      <c r="B601" s="180"/>
      <c r="C601" s="234" t="s">
        <v>390</v>
      </c>
      <c r="D601" s="235"/>
      <c r="E601" s="181">
        <v>0</v>
      </c>
      <c r="F601" s="182"/>
      <c r="G601" s="183"/>
      <c r="M601" s="179" t="s">
        <v>390</v>
      </c>
      <c r="O601" s="170"/>
    </row>
    <row r="602" spans="1:15">
      <c r="A602" s="177"/>
      <c r="B602" s="180"/>
      <c r="C602" s="234" t="s">
        <v>391</v>
      </c>
      <c r="D602" s="235"/>
      <c r="E602" s="181">
        <v>0</v>
      </c>
      <c r="F602" s="182"/>
      <c r="G602" s="183"/>
      <c r="M602" s="179" t="s">
        <v>391</v>
      </c>
      <c r="O602" s="170"/>
    </row>
    <row r="603" spans="1:15">
      <c r="A603" s="177"/>
      <c r="B603" s="180"/>
      <c r="C603" s="234" t="s">
        <v>392</v>
      </c>
      <c r="D603" s="235"/>
      <c r="E603" s="181">
        <v>0</v>
      </c>
      <c r="F603" s="182"/>
      <c r="G603" s="183"/>
      <c r="M603" s="179" t="s">
        <v>392</v>
      </c>
      <c r="O603" s="170"/>
    </row>
    <row r="604" spans="1:15">
      <c r="A604" s="177"/>
      <c r="B604" s="180"/>
      <c r="C604" s="234" t="s">
        <v>393</v>
      </c>
      <c r="D604" s="235"/>
      <c r="E604" s="181">
        <v>0</v>
      </c>
      <c r="F604" s="182"/>
      <c r="G604" s="183"/>
      <c r="M604" s="179" t="s">
        <v>393</v>
      </c>
      <c r="O604" s="170"/>
    </row>
    <row r="605" spans="1:15">
      <c r="A605" s="177"/>
      <c r="B605" s="180"/>
      <c r="C605" s="234" t="s">
        <v>329</v>
      </c>
      <c r="D605" s="235"/>
      <c r="E605" s="181">
        <v>0</v>
      </c>
      <c r="F605" s="182"/>
      <c r="G605" s="183"/>
      <c r="M605" s="179" t="s">
        <v>329</v>
      </c>
      <c r="O605" s="170"/>
    </row>
    <row r="606" spans="1:15">
      <c r="A606" s="177"/>
      <c r="B606" s="180"/>
      <c r="C606" s="234" t="s">
        <v>330</v>
      </c>
      <c r="D606" s="235"/>
      <c r="E606" s="181">
        <v>0</v>
      </c>
      <c r="F606" s="182"/>
      <c r="G606" s="183"/>
      <c r="M606" s="179" t="s">
        <v>330</v>
      </c>
      <c r="O606" s="170"/>
    </row>
    <row r="607" spans="1:15">
      <c r="A607" s="177"/>
      <c r="B607" s="180"/>
      <c r="C607" s="234" t="s">
        <v>394</v>
      </c>
      <c r="D607" s="235"/>
      <c r="E607" s="181">
        <v>0</v>
      </c>
      <c r="F607" s="182"/>
      <c r="G607" s="183"/>
      <c r="M607" s="179" t="s">
        <v>394</v>
      </c>
      <c r="O607" s="170"/>
    </row>
    <row r="608" spans="1:15">
      <c r="A608" s="177"/>
      <c r="B608" s="180"/>
      <c r="C608" s="234" t="s">
        <v>395</v>
      </c>
      <c r="D608" s="235"/>
      <c r="E608" s="181">
        <v>0</v>
      </c>
      <c r="F608" s="182"/>
      <c r="G608" s="183"/>
      <c r="M608" s="179" t="s">
        <v>395</v>
      </c>
      <c r="O608" s="170"/>
    </row>
    <row r="609" spans="1:15">
      <c r="A609" s="177"/>
      <c r="B609" s="180"/>
      <c r="C609" s="234" t="s">
        <v>333</v>
      </c>
      <c r="D609" s="235"/>
      <c r="E609" s="181">
        <v>0</v>
      </c>
      <c r="F609" s="182"/>
      <c r="G609" s="183"/>
      <c r="M609" s="179" t="s">
        <v>333</v>
      </c>
      <c r="O609" s="170"/>
    </row>
    <row r="610" spans="1:15">
      <c r="A610" s="177"/>
      <c r="B610" s="180"/>
      <c r="C610" s="234" t="s">
        <v>334</v>
      </c>
      <c r="D610" s="235"/>
      <c r="E610" s="181">
        <v>0</v>
      </c>
      <c r="F610" s="182"/>
      <c r="G610" s="183"/>
      <c r="M610" s="179" t="s">
        <v>334</v>
      </c>
      <c r="O610" s="170"/>
    </row>
    <row r="611" spans="1:15">
      <c r="A611" s="177"/>
      <c r="B611" s="180"/>
      <c r="C611" s="234" t="s">
        <v>335</v>
      </c>
      <c r="D611" s="235"/>
      <c r="E611" s="181">
        <v>0</v>
      </c>
      <c r="F611" s="182"/>
      <c r="G611" s="183"/>
      <c r="M611" s="179" t="s">
        <v>335</v>
      </c>
      <c r="O611" s="170"/>
    </row>
    <row r="612" spans="1:15">
      <c r="A612" s="177"/>
      <c r="B612" s="180"/>
      <c r="C612" s="234" t="s">
        <v>396</v>
      </c>
      <c r="D612" s="235"/>
      <c r="E612" s="181">
        <v>0</v>
      </c>
      <c r="F612" s="182"/>
      <c r="G612" s="183"/>
      <c r="M612" s="179" t="s">
        <v>396</v>
      </c>
      <c r="O612" s="170"/>
    </row>
    <row r="613" spans="1:15">
      <c r="A613" s="177"/>
      <c r="B613" s="180"/>
      <c r="C613" s="234" t="s">
        <v>337</v>
      </c>
      <c r="D613" s="235"/>
      <c r="E613" s="181">
        <v>0</v>
      </c>
      <c r="F613" s="182"/>
      <c r="G613" s="183"/>
      <c r="M613" s="179" t="s">
        <v>337</v>
      </c>
      <c r="O613" s="170"/>
    </row>
    <row r="614" spans="1:15">
      <c r="A614" s="177"/>
      <c r="B614" s="180"/>
      <c r="C614" s="234" t="s">
        <v>397</v>
      </c>
      <c r="D614" s="235"/>
      <c r="E614" s="181">
        <v>0</v>
      </c>
      <c r="F614" s="182"/>
      <c r="G614" s="183"/>
      <c r="M614" s="179" t="s">
        <v>397</v>
      </c>
      <c r="O614" s="170"/>
    </row>
    <row r="615" spans="1:15">
      <c r="A615" s="177"/>
      <c r="B615" s="180"/>
      <c r="C615" s="234" t="s">
        <v>132</v>
      </c>
      <c r="D615" s="235"/>
      <c r="E615" s="181">
        <v>0</v>
      </c>
      <c r="F615" s="182"/>
      <c r="G615" s="183"/>
      <c r="M615" s="179" t="s">
        <v>132</v>
      </c>
      <c r="O615" s="170"/>
    </row>
    <row r="616" spans="1:15">
      <c r="A616" s="177"/>
      <c r="B616" s="180"/>
      <c r="C616" s="234" t="s">
        <v>339</v>
      </c>
      <c r="D616" s="235"/>
      <c r="E616" s="181">
        <v>0</v>
      </c>
      <c r="F616" s="182"/>
      <c r="G616" s="183"/>
      <c r="M616" s="179" t="s">
        <v>339</v>
      </c>
      <c r="O616" s="170"/>
    </row>
    <row r="617" spans="1:15">
      <c r="A617" s="177"/>
      <c r="B617" s="180"/>
      <c r="C617" s="234" t="s">
        <v>340</v>
      </c>
      <c r="D617" s="235"/>
      <c r="E617" s="181">
        <v>0</v>
      </c>
      <c r="F617" s="182"/>
      <c r="G617" s="183"/>
      <c r="M617" s="179" t="s">
        <v>340</v>
      </c>
      <c r="O617" s="170"/>
    </row>
    <row r="618" spans="1:15">
      <c r="A618" s="177"/>
      <c r="B618" s="180"/>
      <c r="C618" s="234" t="s">
        <v>341</v>
      </c>
      <c r="D618" s="235"/>
      <c r="E618" s="181">
        <v>0</v>
      </c>
      <c r="F618" s="182"/>
      <c r="G618" s="183"/>
      <c r="M618" s="179" t="s">
        <v>341</v>
      </c>
      <c r="O618" s="170"/>
    </row>
    <row r="619" spans="1:15">
      <c r="A619" s="177"/>
      <c r="B619" s="180"/>
      <c r="C619" s="234" t="s">
        <v>249</v>
      </c>
      <c r="D619" s="235"/>
      <c r="E619" s="181">
        <v>113.1</v>
      </c>
      <c r="F619" s="182"/>
      <c r="G619" s="183"/>
      <c r="M619" s="179" t="s">
        <v>249</v>
      </c>
      <c r="O619" s="170"/>
    </row>
    <row r="620" spans="1:15">
      <c r="A620" s="177"/>
      <c r="B620" s="180"/>
      <c r="C620" s="234" t="s">
        <v>343</v>
      </c>
      <c r="D620" s="235"/>
      <c r="E620" s="181">
        <v>0</v>
      </c>
      <c r="F620" s="182"/>
      <c r="G620" s="183"/>
      <c r="M620" s="179" t="s">
        <v>343</v>
      </c>
      <c r="O620" s="170"/>
    </row>
    <row r="621" spans="1:15">
      <c r="A621" s="177"/>
      <c r="B621" s="180"/>
      <c r="C621" s="234" t="s">
        <v>251</v>
      </c>
      <c r="D621" s="235"/>
      <c r="E621" s="181">
        <v>113.1</v>
      </c>
      <c r="F621" s="182"/>
      <c r="G621" s="183"/>
      <c r="M621" s="179" t="s">
        <v>251</v>
      </c>
      <c r="O621" s="170"/>
    </row>
    <row r="622" spans="1:15">
      <c r="A622" s="177"/>
      <c r="B622" s="180"/>
      <c r="C622" s="234" t="s">
        <v>345</v>
      </c>
      <c r="D622" s="235"/>
      <c r="E622" s="181">
        <v>0</v>
      </c>
      <c r="F622" s="182"/>
      <c r="G622" s="183"/>
      <c r="M622" s="179" t="s">
        <v>345</v>
      </c>
      <c r="O622" s="170"/>
    </row>
    <row r="623" spans="1:15">
      <c r="A623" s="177"/>
      <c r="B623" s="180"/>
      <c r="C623" s="234" t="s">
        <v>346</v>
      </c>
      <c r="D623" s="235"/>
      <c r="E623" s="181">
        <v>0</v>
      </c>
      <c r="F623" s="182"/>
      <c r="G623" s="183"/>
      <c r="M623" s="179" t="s">
        <v>346</v>
      </c>
      <c r="O623" s="170"/>
    </row>
    <row r="624" spans="1:15">
      <c r="A624" s="177"/>
      <c r="B624" s="180"/>
      <c r="C624" s="234" t="s">
        <v>347</v>
      </c>
      <c r="D624" s="235"/>
      <c r="E624" s="181">
        <v>0</v>
      </c>
      <c r="F624" s="182"/>
      <c r="G624" s="183"/>
      <c r="M624" s="179" t="s">
        <v>347</v>
      </c>
      <c r="O624" s="170"/>
    </row>
    <row r="625" spans="1:104">
      <c r="A625" s="177"/>
      <c r="B625" s="180"/>
      <c r="C625" s="234" t="s">
        <v>348</v>
      </c>
      <c r="D625" s="235"/>
      <c r="E625" s="181">
        <v>0</v>
      </c>
      <c r="F625" s="182"/>
      <c r="G625" s="183"/>
      <c r="M625" s="179" t="s">
        <v>348</v>
      </c>
      <c r="O625" s="170"/>
    </row>
    <row r="626" spans="1:104">
      <c r="A626" s="177"/>
      <c r="B626" s="180"/>
      <c r="C626" s="234" t="s">
        <v>349</v>
      </c>
      <c r="D626" s="235"/>
      <c r="E626" s="181">
        <v>0</v>
      </c>
      <c r="F626" s="182"/>
      <c r="G626" s="183"/>
      <c r="M626" s="179" t="s">
        <v>349</v>
      </c>
      <c r="O626" s="170"/>
    </row>
    <row r="627" spans="1:104">
      <c r="A627" s="177"/>
      <c r="B627" s="180"/>
      <c r="C627" s="234" t="s">
        <v>398</v>
      </c>
      <c r="D627" s="235"/>
      <c r="E627" s="181">
        <v>0</v>
      </c>
      <c r="F627" s="182"/>
      <c r="G627" s="183"/>
      <c r="M627" s="179" t="s">
        <v>398</v>
      </c>
      <c r="O627" s="170"/>
    </row>
    <row r="628" spans="1:104">
      <c r="A628" s="177"/>
      <c r="B628" s="180"/>
      <c r="C628" s="234" t="s">
        <v>258</v>
      </c>
      <c r="D628" s="235"/>
      <c r="E628" s="181">
        <v>113.1</v>
      </c>
      <c r="F628" s="182"/>
      <c r="G628" s="183"/>
      <c r="M628" s="179" t="s">
        <v>258</v>
      </c>
      <c r="O628" s="170"/>
    </row>
    <row r="629" spans="1:104">
      <c r="A629" s="177"/>
      <c r="B629" s="180"/>
      <c r="C629" s="234" t="s">
        <v>352</v>
      </c>
      <c r="D629" s="235"/>
      <c r="E629" s="181">
        <v>0</v>
      </c>
      <c r="F629" s="182"/>
      <c r="G629" s="183"/>
      <c r="M629" s="179" t="s">
        <v>352</v>
      </c>
      <c r="O629" s="170"/>
    </row>
    <row r="630" spans="1:104">
      <c r="A630" s="177"/>
      <c r="B630" s="180"/>
      <c r="C630" s="234" t="s">
        <v>353</v>
      </c>
      <c r="D630" s="235"/>
      <c r="E630" s="181">
        <v>0</v>
      </c>
      <c r="F630" s="182"/>
      <c r="G630" s="183"/>
      <c r="M630" s="179" t="s">
        <v>353</v>
      </c>
      <c r="O630" s="170"/>
    </row>
    <row r="631" spans="1:104">
      <c r="A631" s="177"/>
      <c r="B631" s="180"/>
      <c r="C631" s="234" t="s">
        <v>148</v>
      </c>
      <c r="D631" s="235"/>
      <c r="E631" s="181">
        <v>0</v>
      </c>
      <c r="F631" s="182"/>
      <c r="G631" s="183"/>
      <c r="M631" s="179" t="s">
        <v>148</v>
      </c>
      <c r="O631" s="170"/>
    </row>
    <row r="632" spans="1:104">
      <c r="A632" s="177"/>
      <c r="B632" s="180"/>
      <c r="C632" s="234" t="s">
        <v>354</v>
      </c>
      <c r="D632" s="235"/>
      <c r="E632" s="181">
        <v>0</v>
      </c>
      <c r="F632" s="182"/>
      <c r="G632" s="183"/>
      <c r="M632" s="179" t="s">
        <v>354</v>
      </c>
      <c r="O632" s="170"/>
    </row>
    <row r="633" spans="1:104">
      <c r="A633" s="177"/>
      <c r="B633" s="180"/>
      <c r="C633" s="234" t="s">
        <v>355</v>
      </c>
      <c r="D633" s="235"/>
      <c r="E633" s="181">
        <v>0</v>
      </c>
      <c r="F633" s="182"/>
      <c r="G633" s="183"/>
      <c r="M633" s="179" t="s">
        <v>355</v>
      </c>
      <c r="O633" s="170"/>
    </row>
    <row r="634" spans="1:104">
      <c r="A634" s="177"/>
      <c r="B634" s="180"/>
      <c r="C634" s="234" t="s">
        <v>356</v>
      </c>
      <c r="D634" s="235"/>
      <c r="E634" s="181">
        <v>0</v>
      </c>
      <c r="F634" s="182"/>
      <c r="G634" s="183"/>
      <c r="M634" s="179" t="s">
        <v>356</v>
      </c>
      <c r="O634" s="170"/>
    </row>
    <row r="635" spans="1:104">
      <c r="A635" s="177"/>
      <c r="B635" s="180"/>
      <c r="C635" s="234" t="s">
        <v>357</v>
      </c>
      <c r="D635" s="235"/>
      <c r="E635" s="181">
        <v>0</v>
      </c>
      <c r="F635" s="182"/>
      <c r="G635" s="183"/>
      <c r="M635" s="179" t="s">
        <v>357</v>
      </c>
      <c r="O635" s="170"/>
    </row>
    <row r="636" spans="1:104">
      <c r="A636" s="177"/>
      <c r="B636" s="180"/>
      <c r="C636" s="234" t="s">
        <v>358</v>
      </c>
      <c r="D636" s="235"/>
      <c r="E636" s="181">
        <v>0</v>
      </c>
      <c r="F636" s="182"/>
      <c r="G636" s="183"/>
      <c r="M636" s="179" t="s">
        <v>358</v>
      </c>
      <c r="O636" s="170"/>
    </row>
    <row r="637" spans="1:104">
      <c r="A637" s="171">
        <v>30</v>
      </c>
      <c r="B637" s="172" t="s">
        <v>399</v>
      </c>
      <c r="C637" s="173" t="s">
        <v>400</v>
      </c>
      <c r="D637" s="174" t="s">
        <v>215</v>
      </c>
      <c r="E637" s="175">
        <v>9562.81</v>
      </c>
      <c r="F637" s="175">
        <v>0</v>
      </c>
      <c r="G637" s="176">
        <f>E637*F637</f>
        <v>0</v>
      </c>
      <c r="O637" s="170">
        <v>2</v>
      </c>
      <c r="AA637" s="146">
        <v>1</v>
      </c>
      <c r="AB637" s="146">
        <v>1</v>
      </c>
      <c r="AC637" s="146">
        <v>1</v>
      </c>
      <c r="AZ637" s="146">
        <v>1</v>
      </c>
      <c r="BA637" s="146">
        <f>IF(AZ637=1,G637,0)</f>
        <v>0</v>
      </c>
      <c r="BB637" s="146">
        <f>IF(AZ637=2,G637,0)</f>
        <v>0</v>
      </c>
      <c r="BC637" s="146">
        <f>IF(AZ637=3,G637,0)</f>
        <v>0</v>
      </c>
      <c r="BD637" s="146">
        <f>IF(AZ637=4,G637,0)</f>
        <v>0</v>
      </c>
      <c r="BE637" s="146">
        <f>IF(AZ637=5,G637,0)</f>
        <v>0</v>
      </c>
      <c r="CA637" s="170">
        <v>1</v>
      </c>
      <c r="CB637" s="170">
        <v>1</v>
      </c>
      <c r="CZ637" s="146">
        <v>0.37080000000000002</v>
      </c>
    </row>
    <row r="638" spans="1:104">
      <c r="A638" s="177"/>
      <c r="B638" s="178"/>
      <c r="C638" s="231" t="s">
        <v>401</v>
      </c>
      <c r="D638" s="232"/>
      <c r="E638" s="232"/>
      <c r="F638" s="232"/>
      <c r="G638" s="233"/>
      <c r="L638" s="179" t="s">
        <v>401</v>
      </c>
      <c r="O638" s="170">
        <v>3</v>
      </c>
    </row>
    <row r="639" spans="1:104">
      <c r="A639" s="177"/>
      <c r="B639" s="180"/>
      <c r="C639" s="234" t="s">
        <v>108</v>
      </c>
      <c r="D639" s="235"/>
      <c r="E639" s="181">
        <v>0</v>
      </c>
      <c r="F639" s="182"/>
      <c r="G639" s="183"/>
      <c r="M639" s="179" t="s">
        <v>108</v>
      </c>
      <c r="O639" s="170"/>
    </row>
    <row r="640" spans="1:104">
      <c r="A640" s="177"/>
      <c r="B640" s="180"/>
      <c r="C640" s="234" t="s">
        <v>223</v>
      </c>
      <c r="D640" s="235"/>
      <c r="E640" s="181">
        <v>2338.3200000000002</v>
      </c>
      <c r="F640" s="182"/>
      <c r="G640" s="183"/>
      <c r="M640" s="179" t="s">
        <v>223</v>
      </c>
      <c r="O640" s="170"/>
    </row>
    <row r="641" spans="1:15">
      <c r="A641" s="177"/>
      <c r="B641" s="180"/>
      <c r="C641" s="234" t="s">
        <v>224</v>
      </c>
      <c r="D641" s="235"/>
      <c r="E641" s="181">
        <v>27.54</v>
      </c>
      <c r="F641" s="182"/>
      <c r="G641" s="183"/>
      <c r="M641" s="179" t="s">
        <v>224</v>
      </c>
      <c r="O641" s="170"/>
    </row>
    <row r="642" spans="1:15">
      <c r="A642" s="177"/>
      <c r="B642" s="180"/>
      <c r="C642" s="234" t="s">
        <v>225</v>
      </c>
      <c r="D642" s="235"/>
      <c r="E642" s="181">
        <v>112.515</v>
      </c>
      <c r="F642" s="182"/>
      <c r="G642" s="183"/>
      <c r="M642" s="179" t="s">
        <v>225</v>
      </c>
      <c r="O642" s="170"/>
    </row>
    <row r="643" spans="1:15">
      <c r="A643" s="177"/>
      <c r="B643" s="180"/>
      <c r="C643" s="234" t="s">
        <v>226</v>
      </c>
      <c r="D643" s="235"/>
      <c r="E643" s="181">
        <v>279.3</v>
      </c>
      <c r="F643" s="182"/>
      <c r="G643" s="183"/>
      <c r="M643" s="179" t="s">
        <v>226</v>
      </c>
      <c r="O643" s="170"/>
    </row>
    <row r="644" spans="1:15">
      <c r="A644" s="177"/>
      <c r="B644" s="180"/>
      <c r="C644" s="234" t="s">
        <v>227</v>
      </c>
      <c r="D644" s="235"/>
      <c r="E644" s="181">
        <v>97.56</v>
      </c>
      <c r="F644" s="182"/>
      <c r="G644" s="183"/>
      <c r="M644" s="179" t="s">
        <v>227</v>
      </c>
      <c r="O644" s="170"/>
    </row>
    <row r="645" spans="1:15">
      <c r="A645" s="177"/>
      <c r="B645" s="180"/>
      <c r="C645" s="234" t="s">
        <v>228</v>
      </c>
      <c r="D645" s="235"/>
      <c r="E645" s="181">
        <v>2348.88</v>
      </c>
      <c r="F645" s="182"/>
      <c r="G645" s="183"/>
      <c r="M645" s="179" t="s">
        <v>228</v>
      </c>
      <c r="O645" s="170"/>
    </row>
    <row r="646" spans="1:15">
      <c r="A646" s="177"/>
      <c r="B646" s="180"/>
      <c r="C646" s="234" t="s">
        <v>229</v>
      </c>
      <c r="D646" s="235"/>
      <c r="E646" s="181">
        <v>84.674999999999997</v>
      </c>
      <c r="F646" s="182"/>
      <c r="G646" s="183"/>
      <c r="M646" s="179" t="s">
        <v>229</v>
      </c>
      <c r="O646" s="170"/>
    </row>
    <row r="647" spans="1:15">
      <c r="A647" s="177"/>
      <c r="B647" s="180"/>
      <c r="C647" s="234" t="s">
        <v>230</v>
      </c>
      <c r="D647" s="235"/>
      <c r="E647" s="181">
        <v>420.93</v>
      </c>
      <c r="F647" s="182"/>
      <c r="G647" s="183"/>
      <c r="M647" s="179" t="s">
        <v>230</v>
      </c>
      <c r="O647" s="170"/>
    </row>
    <row r="648" spans="1:15">
      <c r="A648" s="177"/>
      <c r="B648" s="180"/>
      <c r="C648" s="234" t="s">
        <v>231</v>
      </c>
      <c r="D648" s="235"/>
      <c r="E648" s="181">
        <v>228.18</v>
      </c>
      <c r="F648" s="182"/>
      <c r="G648" s="183"/>
      <c r="M648" s="179" t="s">
        <v>231</v>
      </c>
      <c r="O648" s="170"/>
    </row>
    <row r="649" spans="1:15">
      <c r="A649" s="177"/>
      <c r="B649" s="180"/>
      <c r="C649" s="234" t="s">
        <v>232</v>
      </c>
      <c r="D649" s="235"/>
      <c r="E649" s="181">
        <v>57.33</v>
      </c>
      <c r="F649" s="182"/>
      <c r="G649" s="183"/>
      <c r="M649" s="179" t="s">
        <v>232</v>
      </c>
      <c r="O649" s="170"/>
    </row>
    <row r="650" spans="1:15">
      <c r="A650" s="177"/>
      <c r="B650" s="180"/>
      <c r="C650" s="234" t="s">
        <v>233</v>
      </c>
      <c r="D650" s="235"/>
      <c r="E650" s="181">
        <v>119.19</v>
      </c>
      <c r="F650" s="182"/>
      <c r="G650" s="183"/>
      <c r="M650" s="179" t="s">
        <v>233</v>
      </c>
      <c r="O650" s="170"/>
    </row>
    <row r="651" spans="1:15">
      <c r="A651" s="177"/>
      <c r="B651" s="180"/>
      <c r="C651" s="234" t="s">
        <v>234</v>
      </c>
      <c r="D651" s="235"/>
      <c r="E651" s="181">
        <v>890.37</v>
      </c>
      <c r="F651" s="182"/>
      <c r="G651" s="183"/>
      <c r="M651" s="179" t="s">
        <v>234</v>
      </c>
      <c r="O651" s="170"/>
    </row>
    <row r="652" spans="1:15">
      <c r="A652" s="177"/>
      <c r="B652" s="180"/>
      <c r="C652" s="234" t="s">
        <v>235</v>
      </c>
      <c r="D652" s="235"/>
      <c r="E652" s="181">
        <v>230.13</v>
      </c>
      <c r="F652" s="182"/>
      <c r="G652" s="183"/>
      <c r="M652" s="179" t="s">
        <v>235</v>
      </c>
      <c r="O652" s="170"/>
    </row>
    <row r="653" spans="1:15">
      <c r="A653" s="177"/>
      <c r="B653" s="180"/>
      <c r="C653" s="234" t="s">
        <v>329</v>
      </c>
      <c r="D653" s="235"/>
      <c r="E653" s="181">
        <v>0</v>
      </c>
      <c r="F653" s="182"/>
      <c r="G653" s="183"/>
      <c r="M653" s="179" t="s">
        <v>329</v>
      </c>
      <c r="O653" s="170"/>
    </row>
    <row r="654" spans="1:15">
      <c r="A654" s="177"/>
      <c r="B654" s="180"/>
      <c r="C654" s="234" t="s">
        <v>330</v>
      </c>
      <c r="D654" s="235"/>
      <c r="E654" s="181">
        <v>0</v>
      </c>
      <c r="F654" s="182"/>
      <c r="G654" s="183"/>
      <c r="M654" s="179" t="s">
        <v>330</v>
      </c>
      <c r="O654" s="170"/>
    </row>
    <row r="655" spans="1:15">
      <c r="A655" s="177"/>
      <c r="B655" s="180"/>
      <c r="C655" s="234" t="s">
        <v>238</v>
      </c>
      <c r="D655" s="235"/>
      <c r="E655" s="181">
        <v>627.6</v>
      </c>
      <c r="F655" s="182"/>
      <c r="G655" s="183"/>
      <c r="M655" s="179" t="s">
        <v>238</v>
      </c>
      <c r="O655" s="170"/>
    </row>
    <row r="656" spans="1:15">
      <c r="A656" s="177"/>
      <c r="B656" s="180"/>
      <c r="C656" s="234" t="s">
        <v>239</v>
      </c>
      <c r="D656" s="235"/>
      <c r="E656" s="181">
        <v>1061.82</v>
      </c>
      <c r="F656" s="182"/>
      <c r="G656" s="183"/>
      <c r="M656" s="179" t="s">
        <v>239</v>
      </c>
      <c r="O656" s="170"/>
    </row>
    <row r="657" spans="1:15">
      <c r="A657" s="177"/>
      <c r="B657" s="180"/>
      <c r="C657" s="234" t="s">
        <v>333</v>
      </c>
      <c r="D657" s="235"/>
      <c r="E657" s="181">
        <v>0</v>
      </c>
      <c r="F657" s="182"/>
      <c r="G657" s="183"/>
      <c r="M657" s="179" t="s">
        <v>333</v>
      </c>
      <c r="O657" s="170"/>
    </row>
    <row r="658" spans="1:15">
      <c r="A658" s="177"/>
      <c r="B658" s="180"/>
      <c r="C658" s="234" t="s">
        <v>334</v>
      </c>
      <c r="D658" s="235"/>
      <c r="E658" s="181">
        <v>0</v>
      </c>
      <c r="F658" s="182"/>
      <c r="G658" s="183"/>
      <c r="M658" s="179" t="s">
        <v>334</v>
      </c>
      <c r="O658" s="170"/>
    </row>
    <row r="659" spans="1:15">
      <c r="A659" s="177"/>
      <c r="B659" s="180"/>
      <c r="C659" s="234" t="s">
        <v>335</v>
      </c>
      <c r="D659" s="235"/>
      <c r="E659" s="181">
        <v>0</v>
      </c>
      <c r="F659" s="182"/>
      <c r="G659" s="183"/>
      <c r="M659" s="179" t="s">
        <v>335</v>
      </c>
      <c r="O659" s="170"/>
    </row>
    <row r="660" spans="1:15">
      <c r="A660" s="177"/>
      <c r="B660" s="180"/>
      <c r="C660" s="234" t="s">
        <v>243</v>
      </c>
      <c r="D660" s="235"/>
      <c r="E660" s="181">
        <v>255.57</v>
      </c>
      <c r="F660" s="182"/>
      <c r="G660" s="183"/>
      <c r="M660" s="179" t="s">
        <v>243</v>
      </c>
      <c r="O660" s="170"/>
    </row>
    <row r="661" spans="1:15">
      <c r="A661" s="177"/>
      <c r="B661" s="180"/>
      <c r="C661" s="234" t="s">
        <v>337</v>
      </c>
      <c r="D661" s="235"/>
      <c r="E661" s="181">
        <v>0</v>
      </c>
      <c r="F661" s="182"/>
      <c r="G661" s="183"/>
      <c r="M661" s="179" t="s">
        <v>337</v>
      </c>
      <c r="O661" s="170"/>
    </row>
    <row r="662" spans="1:15">
      <c r="A662" s="177"/>
      <c r="B662" s="180"/>
      <c r="C662" s="234" t="s">
        <v>245</v>
      </c>
      <c r="D662" s="235"/>
      <c r="E662" s="181">
        <v>358.65</v>
      </c>
      <c r="F662" s="182"/>
      <c r="G662" s="183"/>
      <c r="M662" s="179" t="s">
        <v>245</v>
      </c>
      <c r="O662" s="170"/>
    </row>
    <row r="663" spans="1:15">
      <c r="A663" s="177"/>
      <c r="B663" s="180"/>
      <c r="C663" s="234" t="s">
        <v>132</v>
      </c>
      <c r="D663" s="235"/>
      <c r="E663" s="181">
        <v>0</v>
      </c>
      <c r="F663" s="182"/>
      <c r="G663" s="183"/>
      <c r="M663" s="179" t="s">
        <v>132</v>
      </c>
      <c r="O663" s="170"/>
    </row>
    <row r="664" spans="1:15">
      <c r="A664" s="177"/>
      <c r="B664" s="180"/>
      <c r="C664" s="234" t="s">
        <v>339</v>
      </c>
      <c r="D664" s="235"/>
      <c r="E664" s="181">
        <v>0</v>
      </c>
      <c r="F664" s="182"/>
      <c r="G664" s="183"/>
      <c r="M664" s="179" t="s">
        <v>339</v>
      </c>
      <c r="O664" s="170"/>
    </row>
    <row r="665" spans="1:15">
      <c r="A665" s="177"/>
      <c r="B665" s="180"/>
      <c r="C665" s="234" t="s">
        <v>340</v>
      </c>
      <c r="D665" s="235"/>
      <c r="E665" s="181">
        <v>0</v>
      </c>
      <c r="F665" s="182"/>
      <c r="G665" s="183"/>
      <c r="M665" s="179" t="s">
        <v>340</v>
      </c>
      <c r="O665" s="170"/>
    </row>
    <row r="666" spans="1:15">
      <c r="A666" s="177"/>
      <c r="B666" s="180"/>
      <c r="C666" s="234" t="s">
        <v>341</v>
      </c>
      <c r="D666" s="235"/>
      <c r="E666" s="181">
        <v>0</v>
      </c>
      <c r="F666" s="182"/>
      <c r="G666" s="183"/>
      <c r="M666" s="179" t="s">
        <v>341</v>
      </c>
      <c r="O666" s="170"/>
    </row>
    <row r="667" spans="1:15">
      <c r="A667" s="177"/>
      <c r="B667" s="180"/>
      <c r="C667" s="234" t="s">
        <v>373</v>
      </c>
      <c r="D667" s="235"/>
      <c r="E667" s="181">
        <v>0</v>
      </c>
      <c r="F667" s="182"/>
      <c r="G667" s="183"/>
      <c r="M667" s="179" t="s">
        <v>373</v>
      </c>
      <c r="O667" s="170"/>
    </row>
    <row r="668" spans="1:15">
      <c r="A668" s="177"/>
      <c r="B668" s="180"/>
      <c r="C668" s="234" t="s">
        <v>343</v>
      </c>
      <c r="D668" s="235"/>
      <c r="E668" s="181">
        <v>0</v>
      </c>
      <c r="F668" s="182"/>
      <c r="G668" s="183"/>
      <c r="M668" s="179" t="s">
        <v>343</v>
      </c>
      <c r="O668" s="170"/>
    </row>
    <row r="669" spans="1:15">
      <c r="A669" s="177"/>
      <c r="B669" s="180"/>
      <c r="C669" s="234" t="s">
        <v>374</v>
      </c>
      <c r="D669" s="235"/>
      <c r="E669" s="181">
        <v>0</v>
      </c>
      <c r="F669" s="182"/>
      <c r="G669" s="183"/>
      <c r="M669" s="179" t="s">
        <v>374</v>
      </c>
      <c r="O669" s="170"/>
    </row>
    <row r="670" spans="1:15">
      <c r="A670" s="177"/>
      <c r="B670" s="180"/>
      <c r="C670" s="234" t="s">
        <v>345</v>
      </c>
      <c r="D670" s="235"/>
      <c r="E670" s="181">
        <v>0</v>
      </c>
      <c r="F670" s="182"/>
      <c r="G670" s="183"/>
      <c r="M670" s="179" t="s">
        <v>345</v>
      </c>
      <c r="O670" s="170"/>
    </row>
    <row r="671" spans="1:15">
      <c r="A671" s="177"/>
      <c r="B671" s="180"/>
      <c r="C671" s="234" t="s">
        <v>346</v>
      </c>
      <c r="D671" s="235"/>
      <c r="E671" s="181">
        <v>0</v>
      </c>
      <c r="F671" s="182"/>
      <c r="G671" s="183"/>
      <c r="M671" s="179" t="s">
        <v>346</v>
      </c>
      <c r="O671" s="170"/>
    </row>
    <row r="672" spans="1:15">
      <c r="A672" s="177"/>
      <c r="B672" s="180"/>
      <c r="C672" s="234" t="s">
        <v>347</v>
      </c>
      <c r="D672" s="235"/>
      <c r="E672" s="181">
        <v>0</v>
      </c>
      <c r="F672" s="182"/>
      <c r="G672" s="183"/>
      <c r="M672" s="179" t="s">
        <v>347</v>
      </c>
      <c r="O672" s="170"/>
    </row>
    <row r="673" spans="1:104">
      <c r="A673" s="177"/>
      <c r="B673" s="180"/>
      <c r="C673" s="234" t="s">
        <v>348</v>
      </c>
      <c r="D673" s="235"/>
      <c r="E673" s="181">
        <v>0</v>
      </c>
      <c r="F673" s="182"/>
      <c r="G673" s="183"/>
      <c r="M673" s="179" t="s">
        <v>348</v>
      </c>
      <c r="O673" s="170"/>
    </row>
    <row r="674" spans="1:104">
      <c r="A674" s="177"/>
      <c r="B674" s="180"/>
      <c r="C674" s="234" t="s">
        <v>349</v>
      </c>
      <c r="D674" s="235"/>
      <c r="E674" s="181">
        <v>0</v>
      </c>
      <c r="F674" s="182"/>
      <c r="G674" s="183"/>
      <c r="M674" s="179" t="s">
        <v>349</v>
      </c>
      <c r="O674" s="170"/>
    </row>
    <row r="675" spans="1:104">
      <c r="A675" s="177"/>
      <c r="B675" s="180"/>
      <c r="C675" s="234" t="s">
        <v>257</v>
      </c>
      <c r="D675" s="235"/>
      <c r="E675" s="181">
        <v>24.25</v>
      </c>
      <c r="F675" s="182"/>
      <c r="G675" s="183"/>
      <c r="M675" s="179" t="s">
        <v>257</v>
      </c>
      <c r="O675" s="170"/>
    </row>
    <row r="676" spans="1:104">
      <c r="A676" s="177"/>
      <c r="B676" s="180"/>
      <c r="C676" s="234" t="s">
        <v>375</v>
      </c>
      <c r="D676" s="235"/>
      <c r="E676" s="181">
        <v>0</v>
      </c>
      <c r="F676" s="182"/>
      <c r="G676" s="183"/>
      <c r="M676" s="179" t="s">
        <v>375</v>
      </c>
      <c r="O676" s="170"/>
    </row>
    <row r="677" spans="1:104">
      <c r="A677" s="177"/>
      <c r="B677" s="180"/>
      <c r="C677" s="234" t="s">
        <v>352</v>
      </c>
      <c r="D677" s="235"/>
      <c r="E677" s="181">
        <v>0</v>
      </c>
      <c r="F677" s="182"/>
      <c r="G677" s="183"/>
      <c r="M677" s="179" t="s">
        <v>352</v>
      </c>
      <c r="O677" s="170"/>
    </row>
    <row r="678" spans="1:104">
      <c r="A678" s="177"/>
      <c r="B678" s="180"/>
      <c r="C678" s="234" t="s">
        <v>353</v>
      </c>
      <c r="D678" s="235"/>
      <c r="E678" s="181">
        <v>0</v>
      </c>
      <c r="F678" s="182"/>
      <c r="G678" s="183"/>
      <c r="M678" s="179" t="s">
        <v>353</v>
      </c>
      <c r="O678" s="170"/>
    </row>
    <row r="679" spans="1:104">
      <c r="A679" s="177"/>
      <c r="B679" s="180"/>
      <c r="C679" s="234" t="s">
        <v>148</v>
      </c>
      <c r="D679" s="235"/>
      <c r="E679" s="181">
        <v>0</v>
      </c>
      <c r="F679" s="182"/>
      <c r="G679" s="183"/>
      <c r="M679" s="179" t="s">
        <v>148</v>
      </c>
      <c r="O679" s="170"/>
    </row>
    <row r="680" spans="1:104">
      <c r="A680" s="177"/>
      <c r="B680" s="180"/>
      <c r="C680" s="234" t="s">
        <v>354</v>
      </c>
      <c r="D680" s="235"/>
      <c r="E680" s="181">
        <v>0</v>
      </c>
      <c r="F680" s="182"/>
      <c r="G680" s="183"/>
      <c r="M680" s="179" t="s">
        <v>354</v>
      </c>
      <c r="O680" s="170"/>
    </row>
    <row r="681" spans="1:104">
      <c r="A681" s="177"/>
      <c r="B681" s="180"/>
      <c r="C681" s="234" t="s">
        <v>355</v>
      </c>
      <c r="D681" s="235"/>
      <c r="E681" s="181">
        <v>0</v>
      </c>
      <c r="F681" s="182"/>
      <c r="G681" s="183"/>
      <c r="M681" s="179" t="s">
        <v>355</v>
      </c>
      <c r="O681" s="170"/>
    </row>
    <row r="682" spans="1:104">
      <c r="A682" s="177"/>
      <c r="B682" s="180"/>
      <c r="C682" s="234" t="s">
        <v>356</v>
      </c>
      <c r="D682" s="235"/>
      <c r="E682" s="181">
        <v>0</v>
      </c>
      <c r="F682" s="182"/>
      <c r="G682" s="183"/>
      <c r="M682" s="179" t="s">
        <v>356</v>
      </c>
      <c r="O682" s="170"/>
    </row>
    <row r="683" spans="1:104">
      <c r="A683" s="177"/>
      <c r="B683" s="180"/>
      <c r="C683" s="234" t="s">
        <v>357</v>
      </c>
      <c r="D683" s="235"/>
      <c r="E683" s="181">
        <v>0</v>
      </c>
      <c r="F683" s="182"/>
      <c r="G683" s="183"/>
      <c r="M683" s="179" t="s">
        <v>357</v>
      </c>
      <c r="O683" s="170"/>
    </row>
    <row r="684" spans="1:104">
      <c r="A684" s="177"/>
      <c r="B684" s="180"/>
      <c r="C684" s="234" t="s">
        <v>358</v>
      </c>
      <c r="D684" s="235"/>
      <c r="E684" s="181">
        <v>0</v>
      </c>
      <c r="F684" s="182"/>
      <c r="G684" s="183"/>
      <c r="M684" s="179" t="s">
        <v>358</v>
      </c>
      <c r="O684" s="170"/>
    </row>
    <row r="685" spans="1:104">
      <c r="A685" s="171">
        <v>31</v>
      </c>
      <c r="B685" s="172" t="s">
        <v>402</v>
      </c>
      <c r="C685" s="173" t="s">
        <v>403</v>
      </c>
      <c r="D685" s="174" t="s">
        <v>215</v>
      </c>
      <c r="E685" s="175">
        <v>747.11</v>
      </c>
      <c r="F685" s="175">
        <v>0</v>
      </c>
      <c r="G685" s="176">
        <f>E685*F685</f>
        <v>0</v>
      </c>
      <c r="O685" s="170">
        <v>2</v>
      </c>
      <c r="AA685" s="146">
        <v>1</v>
      </c>
      <c r="AB685" s="146">
        <v>1</v>
      </c>
      <c r="AC685" s="146">
        <v>1</v>
      </c>
      <c r="AZ685" s="146">
        <v>1</v>
      </c>
      <c r="BA685" s="146">
        <f>IF(AZ685=1,G685,0)</f>
        <v>0</v>
      </c>
      <c r="BB685" s="146">
        <f>IF(AZ685=2,G685,0)</f>
        <v>0</v>
      </c>
      <c r="BC685" s="146">
        <f>IF(AZ685=3,G685,0)</f>
        <v>0</v>
      </c>
      <c r="BD685" s="146">
        <f>IF(AZ685=4,G685,0)</f>
        <v>0</v>
      </c>
      <c r="BE685" s="146">
        <f>IF(AZ685=5,G685,0)</f>
        <v>0</v>
      </c>
      <c r="CA685" s="170">
        <v>1</v>
      </c>
      <c r="CB685" s="170">
        <v>1</v>
      </c>
      <c r="CZ685" s="146">
        <v>0.30651</v>
      </c>
    </row>
    <row r="686" spans="1:104">
      <c r="A686" s="177"/>
      <c r="B686" s="180"/>
      <c r="C686" s="234" t="s">
        <v>108</v>
      </c>
      <c r="D686" s="235"/>
      <c r="E686" s="181">
        <v>0</v>
      </c>
      <c r="F686" s="182"/>
      <c r="G686" s="183"/>
      <c r="M686" s="179" t="s">
        <v>108</v>
      </c>
      <c r="O686" s="170"/>
    </row>
    <row r="687" spans="1:104">
      <c r="A687" s="177"/>
      <c r="B687" s="180"/>
      <c r="C687" s="234" t="s">
        <v>381</v>
      </c>
      <c r="D687" s="235"/>
      <c r="E687" s="181">
        <v>0</v>
      </c>
      <c r="F687" s="182"/>
      <c r="G687" s="183"/>
      <c r="M687" s="179" t="s">
        <v>381</v>
      </c>
      <c r="O687" s="170"/>
    </row>
    <row r="688" spans="1:104">
      <c r="A688" s="177"/>
      <c r="B688" s="180"/>
      <c r="C688" s="234" t="s">
        <v>382</v>
      </c>
      <c r="D688" s="235"/>
      <c r="E688" s="181">
        <v>0</v>
      </c>
      <c r="F688" s="182"/>
      <c r="G688" s="183"/>
      <c r="M688" s="179" t="s">
        <v>382</v>
      </c>
      <c r="O688" s="170"/>
    </row>
    <row r="689" spans="1:15">
      <c r="A689" s="177"/>
      <c r="B689" s="180"/>
      <c r="C689" s="234" t="s">
        <v>383</v>
      </c>
      <c r="D689" s="235"/>
      <c r="E689" s="181">
        <v>0</v>
      </c>
      <c r="F689" s="182"/>
      <c r="G689" s="183"/>
      <c r="M689" s="179" t="s">
        <v>383</v>
      </c>
      <c r="O689" s="170"/>
    </row>
    <row r="690" spans="1:15">
      <c r="A690" s="177"/>
      <c r="B690" s="180"/>
      <c r="C690" s="234" t="s">
        <v>384</v>
      </c>
      <c r="D690" s="235"/>
      <c r="E690" s="181">
        <v>0</v>
      </c>
      <c r="F690" s="182"/>
      <c r="G690" s="183"/>
      <c r="M690" s="179" t="s">
        <v>384</v>
      </c>
      <c r="O690" s="170"/>
    </row>
    <row r="691" spans="1:15">
      <c r="A691" s="177"/>
      <c r="B691" s="180"/>
      <c r="C691" s="234" t="s">
        <v>385</v>
      </c>
      <c r="D691" s="235"/>
      <c r="E691" s="181">
        <v>0</v>
      </c>
      <c r="F691" s="182"/>
      <c r="G691" s="183"/>
      <c r="M691" s="179" t="s">
        <v>385</v>
      </c>
      <c r="O691" s="170"/>
    </row>
    <row r="692" spans="1:15">
      <c r="A692" s="177"/>
      <c r="B692" s="180"/>
      <c r="C692" s="234" t="s">
        <v>386</v>
      </c>
      <c r="D692" s="235"/>
      <c r="E692" s="181">
        <v>0</v>
      </c>
      <c r="F692" s="182"/>
      <c r="G692" s="183"/>
      <c r="M692" s="179" t="s">
        <v>386</v>
      </c>
      <c r="O692" s="170"/>
    </row>
    <row r="693" spans="1:15">
      <c r="A693" s="177"/>
      <c r="B693" s="180"/>
      <c r="C693" s="234" t="s">
        <v>387</v>
      </c>
      <c r="D693" s="235"/>
      <c r="E693" s="181">
        <v>0</v>
      </c>
      <c r="F693" s="182"/>
      <c r="G693" s="183"/>
      <c r="M693" s="179" t="s">
        <v>387</v>
      </c>
      <c r="O693" s="170"/>
    </row>
    <row r="694" spans="1:15">
      <c r="A694" s="177"/>
      <c r="B694" s="180"/>
      <c r="C694" s="234" t="s">
        <v>388</v>
      </c>
      <c r="D694" s="235"/>
      <c r="E694" s="181">
        <v>0</v>
      </c>
      <c r="F694" s="182"/>
      <c r="G694" s="183"/>
      <c r="M694" s="179" t="s">
        <v>388</v>
      </c>
      <c r="O694" s="170"/>
    </row>
    <row r="695" spans="1:15">
      <c r="A695" s="177"/>
      <c r="B695" s="180"/>
      <c r="C695" s="234" t="s">
        <v>389</v>
      </c>
      <c r="D695" s="235"/>
      <c r="E695" s="181">
        <v>0</v>
      </c>
      <c r="F695" s="182"/>
      <c r="G695" s="183"/>
      <c r="M695" s="179" t="s">
        <v>389</v>
      </c>
      <c r="O695" s="170"/>
    </row>
    <row r="696" spans="1:15">
      <c r="A696" s="177"/>
      <c r="B696" s="180"/>
      <c r="C696" s="234" t="s">
        <v>390</v>
      </c>
      <c r="D696" s="235"/>
      <c r="E696" s="181">
        <v>0</v>
      </c>
      <c r="F696" s="182"/>
      <c r="G696" s="183"/>
      <c r="M696" s="179" t="s">
        <v>390</v>
      </c>
      <c r="O696" s="170"/>
    </row>
    <row r="697" spans="1:15">
      <c r="A697" s="177"/>
      <c r="B697" s="180"/>
      <c r="C697" s="234" t="s">
        <v>391</v>
      </c>
      <c r="D697" s="235"/>
      <c r="E697" s="181">
        <v>0</v>
      </c>
      <c r="F697" s="182"/>
      <c r="G697" s="183"/>
      <c r="M697" s="179" t="s">
        <v>391</v>
      </c>
      <c r="O697" s="170"/>
    </row>
    <row r="698" spans="1:15">
      <c r="A698" s="177"/>
      <c r="B698" s="180"/>
      <c r="C698" s="234" t="s">
        <v>392</v>
      </c>
      <c r="D698" s="235"/>
      <c r="E698" s="181">
        <v>0</v>
      </c>
      <c r="F698" s="182"/>
      <c r="G698" s="183"/>
      <c r="M698" s="179" t="s">
        <v>392</v>
      </c>
      <c r="O698" s="170"/>
    </row>
    <row r="699" spans="1:15">
      <c r="A699" s="177"/>
      <c r="B699" s="180"/>
      <c r="C699" s="234" t="s">
        <v>393</v>
      </c>
      <c r="D699" s="235"/>
      <c r="E699" s="181">
        <v>0</v>
      </c>
      <c r="F699" s="182"/>
      <c r="G699" s="183"/>
      <c r="M699" s="179" t="s">
        <v>393</v>
      </c>
      <c r="O699" s="170"/>
    </row>
    <row r="700" spans="1:15">
      <c r="A700" s="177"/>
      <c r="B700" s="180"/>
      <c r="C700" s="234" t="s">
        <v>329</v>
      </c>
      <c r="D700" s="235"/>
      <c r="E700" s="181">
        <v>0</v>
      </c>
      <c r="F700" s="182"/>
      <c r="G700" s="183"/>
      <c r="M700" s="179" t="s">
        <v>329</v>
      </c>
      <c r="O700" s="170"/>
    </row>
    <row r="701" spans="1:15">
      <c r="A701" s="177"/>
      <c r="B701" s="180"/>
      <c r="C701" s="234" t="s">
        <v>330</v>
      </c>
      <c r="D701" s="235"/>
      <c r="E701" s="181">
        <v>0</v>
      </c>
      <c r="F701" s="182"/>
      <c r="G701" s="183"/>
      <c r="M701" s="179" t="s">
        <v>330</v>
      </c>
      <c r="O701" s="170"/>
    </row>
    <row r="702" spans="1:15">
      <c r="A702" s="177"/>
      <c r="B702" s="180"/>
      <c r="C702" s="234" t="s">
        <v>394</v>
      </c>
      <c r="D702" s="235"/>
      <c r="E702" s="181">
        <v>0</v>
      </c>
      <c r="F702" s="182"/>
      <c r="G702" s="183"/>
      <c r="M702" s="179" t="s">
        <v>394</v>
      </c>
      <c r="O702" s="170"/>
    </row>
    <row r="703" spans="1:15">
      <c r="A703" s="177"/>
      <c r="B703" s="180"/>
      <c r="C703" s="234" t="s">
        <v>395</v>
      </c>
      <c r="D703" s="235"/>
      <c r="E703" s="181">
        <v>0</v>
      </c>
      <c r="F703" s="182"/>
      <c r="G703" s="183"/>
      <c r="M703" s="179" t="s">
        <v>395</v>
      </c>
      <c r="O703" s="170"/>
    </row>
    <row r="704" spans="1:15">
      <c r="A704" s="177"/>
      <c r="B704" s="180"/>
      <c r="C704" s="234" t="s">
        <v>240</v>
      </c>
      <c r="D704" s="235"/>
      <c r="E704" s="181">
        <v>117.72</v>
      </c>
      <c r="F704" s="182"/>
      <c r="G704" s="183"/>
      <c r="M704" s="179" t="s">
        <v>240</v>
      </c>
      <c r="O704" s="170"/>
    </row>
    <row r="705" spans="1:15">
      <c r="A705" s="177"/>
      <c r="B705" s="180"/>
      <c r="C705" s="234" t="s">
        <v>241</v>
      </c>
      <c r="D705" s="235"/>
      <c r="E705" s="181">
        <v>98.474999999999994</v>
      </c>
      <c r="F705" s="182"/>
      <c r="G705" s="183"/>
      <c r="M705" s="179" t="s">
        <v>241</v>
      </c>
      <c r="O705" s="170"/>
    </row>
    <row r="706" spans="1:15">
      <c r="A706" s="177"/>
      <c r="B706" s="180"/>
      <c r="C706" s="234" t="s">
        <v>242</v>
      </c>
      <c r="D706" s="235"/>
      <c r="E706" s="181">
        <v>78.944999999999993</v>
      </c>
      <c r="F706" s="182"/>
      <c r="G706" s="183"/>
      <c r="M706" s="179" t="s">
        <v>242</v>
      </c>
      <c r="O706" s="170"/>
    </row>
    <row r="707" spans="1:15">
      <c r="A707" s="177"/>
      <c r="B707" s="180"/>
      <c r="C707" s="234" t="s">
        <v>396</v>
      </c>
      <c r="D707" s="235"/>
      <c r="E707" s="181">
        <v>0</v>
      </c>
      <c r="F707" s="182"/>
      <c r="G707" s="183"/>
      <c r="M707" s="179" t="s">
        <v>396</v>
      </c>
      <c r="O707" s="170"/>
    </row>
    <row r="708" spans="1:15">
      <c r="A708" s="177"/>
      <c r="B708" s="180"/>
      <c r="C708" s="234" t="s">
        <v>337</v>
      </c>
      <c r="D708" s="235"/>
      <c r="E708" s="181">
        <v>0</v>
      </c>
      <c r="F708" s="182"/>
      <c r="G708" s="183"/>
      <c r="M708" s="179" t="s">
        <v>337</v>
      </c>
      <c r="O708" s="170"/>
    </row>
    <row r="709" spans="1:15">
      <c r="A709" s="177"/>
      <c r="B709" s="180"/>
      <c r="C709" s="234" t="s">
        <v>397</v>
      </c>
      <c r="D709" s="235"/>
      <c r="E709" s="181">
        <v>0</v>
      </c>
      <c r="F709" s="182"/>
      <c r="G709" s="183"/>
      <c r="M709" s="179" t="s">
        <v>397</v>
      </c>
      <c r="O709" s="170"/>
    </row>
    <row r="710" spans="1:15">
      <c r="A710" s="177"/>
      <c r="B710" s="180"/>
      <c r="C710" s="234" t="s">
        <v>132</v>
      </c>
      <c r="D710" s="235"/>
      <c r="E710" s="181">
        <v>0</v>
      </c>
      <c r="F710" s="182"/>
      <c r="G710" s="183"/>
      <c r="M710" s="179" t="s">
        <v>132</v>
      </c>
      <c r="O710" s="170"/>
    </row>
    <row r="711" spans="1:15">
      <c r="A711" s="177"/>
      <c r="B711" s="180"/>
      <c r="C711" s="234" t="s">
        <v>246</v>
      </c>
      <c r="D711" s="235"/>
      <c r="E711" s="181">
        <v>63.62</v>
      </c>
      <c r="F711" s="182"/>
      <c r="G711" s="183"/>
      <c r="M711" s="179" t="s">
        <v>246</v>
      </c>
      <c r="O711" s="170"/>
    </row>
    <row r="712" spans="1:15">
      <c r="A712" s="177"/>
      <c r="B712" s="180"/>
      <c r="C712" s="234" t="s">
        <v>247</v>
      </c>
      <c r="D712" s="235"/>
      <c r="E712" s="181">
        <v>63.62</v>
      </c>
      <c r="F712" s="182"/>
      <c r="G712" s="183"/>
      <c r="M712" s="179" t="s">
        <v>247</v>
      </c>
      <c r="O712" s="170"/>
    </row>
    <row r="713" spans="1:15">
      <c r="A713" s="177"/>
      <c r="B713" s="180"/>
      <c r="C713" s="234" t="s">
        <v>248</v>
      </c>
      <c r="D713" s="235"/>
      <c r="E713" s="181">
        <v>78.52</v>
      </c>
      <c r="F713" s="182"/>
      <c r="G713" s="183"/>
      <c r="M713" s="179" t="s">
        <v>248</v>
      </c>
      <c r="O713" s="170"/>
    </row>
    <row r="714" spans="1:15">
      <c r="A714" s="177"/>
      <c r="B714" s="180"/>
      <c r="C714" s="234" t="s">
        <v>373</v>
      </c>
      <c r="D714" s="235"/>
      <c r="E714" s="181">
        <v>0</v>
      </c>
      <c r="F714" s="182"/>
      <c r="G714" s="183"/>
      <c r="M714" s="179" t="s">
        <v>373</v>
      </c>
      <c r="O714" s="170"/>
    </row>
    <row r="715" spans="1:15">
      <c r="A715" s="177"/>
      <c r="B715" s="180"/>
      <c r="C715" s="234" t="s">
        <v>343</v>
      </c>
      <c r="D715" s="235"/>
      <c r="E715" s="181">
        <v>0</v>
      </c>
      <c r="F715" s="182"/>
      <c r="G715" s="183"/>
      <c r="M715" s="179" t="s">
        <v>343</v>
      </c>
      <c r="O715" s="170"/>
    </row>
    <row r="716" spans="1:15">
      <c r="A716" s="177"/>
      <c r="B716" s="180"/>
      <c r="C716" s="234" t="s">
        <v>374</v>
      </c>
      <c r="D716" s="235"/>
      <c r="E716" s="181">
        <v>0</v>
      </c>
      <c r="F716" s="182"/>
      <c r="G716" s="183"/>
      <c r="M716" s="179" t="s">
        <v>374</v>
      </c>
      <c r="O716" s="170"/>
    </row>
    <row r="717" spans="1:15">
      <c r="A717" s="177"/>
      <c r="B717" s="180"/>
      <c r="C717" s="234" t="s">
        <v>345</v>
      </c>
      <c r="D717" s="235"/>
      <c r="E717" s="181">
        <v>0</v>
      </c>
      <c r="F717" s="182"/>
      <c r="G717" s="183"/>
      <c r="M717" s="179" t="s">
        <v>345</v>
      </c>
      <c r="O717" s="170"/>
    </row>
    <row r="718" spans="1:15">
      <c r="A718" s="177"/>
      <c r="B718" s="180"/>
      <c r="C718" s="234" t="s">
        <v>253</v>
      </c>
      <c r="D718" s="235"/>
      <c r="E718" s="181">
        <v>61.95</v>
      </c>
      <c r="F718" s="182"/>
      <c r="G718" s="183"/>
      <c r="M718" s="179" t="s">
        <v>253</v>
      </c>
      <c r="O718" s="170"/>
    </row>
    <row r="719" spans="1:15">
      <c r="A719" s="177"/>
      <c r="B719" s="180"/>
      <c r="C719" s="234" t="s">
        <v>347</v>
      </c>
      <c r="D719" s="235"/>
      <c r="E719" s="181">
        <v>0</v>
      </c>
      <c r="F719" s="182"/>
      <c r="G719" s="183"/>
      <c r="M719" s="179" t="s">
        <v>347</v>
      </c>
      <c r="O719" s="170"/>
    </row>
    <row r="720" spans="1:15">
      <c r="A720" s="177"/>
      <c r="B720" s="180"/>
      <c r="C720" s="234" t="s">
        <v>255</v>
      </c>
      <c r="D720" s="235"/>
      <c r="E720" s="181">
        <v>144.1</v>
      </c>
      <c r="F720" s="182"/>
      <c r="G720" s="183"/>
      <c r="M720" s="179" t="s">
        <v>255</v>
      </c>
      <c r="O720" s="170"/>
    </row>
    <row r="721" spans="1:104">
      <c r="A721" s="177"/>
      <c r="B721" s="180"/>
      <c r="C721" s="234" t="s">
        <v>349</v>
      </c>
      <c r="D721" s="235"/>
      <c r="E721" s="181">
        <v>0</v>
      </c>
      <c r="F721" s="182"/>
      <c r="G721" s="183"/>
      <c r="M721" s="179" t="s">
        <v>349</v>
      </c>
      <c r="O721" s="170"/>
    </row>
    <row r="722" spans="1:104">
      <c r="A722" s="177"/>
      <c r="B722" s="180"/>
      <c r="C722" s="234" t="s">
        <v>398</v>
      </c>
      <c r="D722" s="235"/>
      <c r="E722" s="181">
        <v>0</v>
      </c>
      <c r="F722" s="182"/>
      <c r="G722" s="183"/>
      <c r="M722" s="179" t="s">
        <v>398</v>
      </c>
      <c r="O722" s="170"/>
    </row>
    <row r="723" spans="1:104">
      <c r="A723" s="177"/>
      <c r="B723" s="180"/>
      <c r="C723" s="234" t="s">
        <v>375</v>
      </c>
      <c r="D723" s="235"/>
      <c r="E723" s="181">
        <v>0</v>
      </c>
      <c r="F723" s="182"/>
      <c r="G723" s="183"/>
      <c r="M723" s="179" t="s">
        <v>375</v>
      </c>
      <c r="O723" s="170"/>
    </row>
    <row r="724" spans="1:104">
      <c r="A724" s="177"/>
      <c r="B724" s="180"/>
      <c r="C724" s="234" t="s">
        <v>352</v>
      </c>
      <c r="D724" s="235"/>
      <c r="E724" s="181">
        <v>0</v>
      </c>
      <c r="F724" s="182"/>
      <c r="G724" s="183"/>
      <c r="M724" s="179" t="s">
        <v>352</v>
      </c>
      <c r="O724" s="170"/>
    </row>
    <row r="725" spans="1:104">
      <c r="A725" s="177"/>
      <c r="B725" s="180"/>
      <c r="C725" s="234" t="s">
        <v>353</v>
      </c>
      <c r="D725" s="235"/>
      <c r="E725" s="181">
        <v>0</v>
      </c>
      <c r="F725" s="182"/>
      <c r="G725" s="183"/>
      <c r="M725" s="179" t="s">
        <v>353</v>
      </c>
      <c r="O725" s="170"/>
    </row>
    <row r="726" spans="1:104">
      <c r="A726" s="177"/>
      <c r="B726" s="180"/>
      <c r="C726" s="234" t="s">
        <v>148</v>
      </c>
      <c r="D726" s="235"/>
      <c r="E726" s="181">
        <v>0</v>
      </c>
      <c r="F726" s="182"/>
      <c r="G726" s="183"/>
      <c r="M726" s="179" t="s">
        <v>148</v>
      </c>
      <c r="O726" s="170"/>
    </row>
    <row r="727" spans="1:104">
      <c r="A727" s="177"/>
      <c r="B727" s="180"/>
      <c r="C727" s="234" t="s">
        <v>354</v>
      </c>
      <c r="D727" s="235"/>
      <c r="E727" s="181">
        <v>0</v>
      </c>
      <c r="F727" s="182"/>
      <c r="G727" s="183"/>
      <c r="M727" s="179" t="s">
        <v>354</v>
      </c>
      <c r="O727" s="170"/>
    </row>
    <row r="728" spans="1:104">
      <c r="A728" s="177"/>
      <c r="B728" s="180"/>
      <c r="C728" s="234" t="s">
        <v>355</v>
      </c>
      <c r="D728" s="235"/>
      <c r="E728" s="181">
        <v>0</v>
      </c>
      <c r="F728" s="182"/>
      <c r="G728" s="183"/>
      <c r="M728" s="179" t="s">
        <v>355</v>
      </c>
      <c r="O728" s="170"/>
    </row>
    <row r="729" spans="1:104">
      <c r="A729" s="177"/>
      <c r="B729" s="180"/>
      <c r="C729" s="234" t="s">
        <v>356</v>
      </c>
      <c r="D729" s="235"/>
      <c r="E729" s="181">
        <v>0</v>
      </c>
      <c r="F729" s="182"/>
      <c r="G729" s="183"/>
      <c r="M729" s="179" t="s">
        <v>356</v>
      </c>
      <c r="O729" s="170"/>
    </row>
    <row r="730" spans="1:104">
      <c r="A730" s="177"/>
      <c r="B730" s="180"/>
      <c r="C730" s="234" t="s">
        <v>264</v>
      </c>
      <c r="D730" s="235"/>
      <c r="E730" s="181">
        <v>16</v>
      </c>
      <c r="F730" s="182"/>
      <c r="G730" s="183"/>
      <c r="M730" s="179" t="s">
        <v>264</v>
      </c>
      <c r="O730" s="170"/>
    </row>
    <row r="731" spans="1:104">
      <c r="A731" s="177"/>
      <c r="B731" s="180"/>
      <c r="C731" s="234" t="s">
        <v>265</v>
      </c>
      <c r="D731" s="235"/>
      <c r="E731" s="181">
        <v>24.16</v>
      </c>
      <c r="F731" s="182"/>
      <c r="G731" s="183"/>
      <c r="M731" s="179" t="s">
        <v>265</v>
      </c>
      <c r="O731" s="170"/>
    </row>
    <row r="732" spans="1:104">
      <c r="A732" s="171">
        <v>32</v>
      </c>
      <c r="B732" s="172" t="s">
        <v>402</v>
      </c>
      <c r="C732" s="173" t="s">
        <v>403</v>
      </c>
      <c r="D732" s="174" t="s">
        <v>215</v>
      </c>
      <c r="E732" s="175">
        <v>14.4</v>
      </c>
      <c r="F732" s="175">
        <v>0</v>
      </c>
      <c r="G732" s="176">
        <f>E732*F732</f>
        <v>0</v>
      </c>
      <c r="O732" s="170">
        <v>2</v>
      </c>
      <c r="AA732" s="146">
        <v>1</v>
      </c>
      <c r="AB732" s="146">
        <v>1</v>
      </c>
      <c r="AC732" s="146">
        <v>1</v>
      </c>
      <c r="AZ732" s="146">
        <v>1</v>
      </c>
      <c r="BA732" s="146">
        <f>IF(AZ732=1,G732,0)</f>
        <v>0</v>
      </c>
      <c r="BB732" s="146">
        <f>IF(AZ732=2,G732,0)</f>
        <v>0</v>
      </c>
      <c r="BC732" s="146">
        <f>IF(AZ732=3,G732,0)</f>
        <v>0</v>
      </c>
      <c r="BD732" s="146">
        <f>IF(AZ732=4,G732,0)</f>
        <v>0</v>
      </c>
      <c r="BE732" s="146">
        <f>IF(AZ732=5,G732,0)</f>
        <v>0</v>
      </c>
      <c r="CA732" s="170">
        <v>1</v>
      </c>
      <c r="CB732" s="170">
        <v>1</v>
      </c>
      <c r="CZ732" s="146">
        <v>0.30651</v>
      </c>
    </row>
    <row r="733" spans="1:104">
      <c r="A733" s="177"/>
      <c r="B733" s="180"/>
      <c r="C733" s="234" t="s">
        <v>100</v>
      </c>
      <c r="D733" s="235"/>
      <c r="E733" s="181">
        <v>0</v>
      </c>
      <c r="F733" s="182"/>
      <c r="G733" s="183"/>
      <c r="M733" s="179" t="s">
        <v>100</v>
      </c>
      <c r="O733" s="170"/>
    </row>
    <row r="734" spans="1:104">
      <c r="A734" s="177"/>
      <c r="B734" s="180"/>
      <c r="C734" s="234" t="s">
        <v>269</v>
      </c>
      <c r="D734" s="235"/>
      <c r="E734" s="181">
        <v>2.4</v>
      </c>
      <c r="F734" s="182"/>
      <c r="G734" s="183"/>
      <c r="M734" s="179" t="s">
        <v>269</v>
      </c>
      <c r="O734" s="170"/>
    </row>
    <row r="735" spans="1:104">
      <c r="A735" s="177"/>
      <c r="B735" s="180"/>
      <c r="C735" s="234" t="s">
        <v>270</v>
      </c>
      <c r="D735" s="235"/>
      <c r="E735" s="181">
        <v>2.4</v>
      </c>
      <c r="F735" s="182"/>
      <c r="G735" s="183"/>
      <c r="M735" s="179" t="s">
        <v>270</v>
      </c>
      <c r="O735" s="170"/>
    </row>
    <row r="736" spans="1:104">
      <c r="A736" s="177"/>
      <c r="B736" s="180"/>
      <c r="C736" s="234" t="s">
        <v>271</v>
      </c>
      <c r="D736" s="235"/>
      <c r="E736" s="181">
        <v>1.2</v>
      </c>
      <c r="F736" s="182"/>
      <c r="G736" s="183"/>
      <c r="M736" s="179" t="s">
        <v>271</v>
      </c>
      <c r="O736" s="170"/>
    </row>
    <row r="737" spans="1:104">
      <c r="A737" s="177"/>
      <c r="B737" s="180"/>
      <c r="C737" s="234" t="s">
        <v>272</v>
      </c>
      <c r="D737" s="235"/>
      <c r="E737" s="181">
        <v>1.2</v>
      </c>
      <c r="F737" s="182"/>
      <c r="G737" s="183"/>
      <c r="M737" s="179" t="s">
        <v>272</v>
      </c>
      <c r="O737" s="170"/>
    </row>
    <row r="738" spans="1:104">
      <c r="A738" s="177"/>
      <c r="B738" s="180"/>
      <c r="C738" s="234" t="s">
        <v>273</v>
      </c>
      <c r="D738" s="235"/>
      <c r="E738" s="181">
        <v>2.4</v>
      </c>
      <c r="F738" s="182"/>
      <c r="G738" s="183"/>
      <c r="M738" s="179" t="s">
        <v>273</v>
      </c>
      <c r="O738" s="170"/>
    </row>
    <row r="739" spans="1:104">
      <c r="A739" s="177"/>
      <c r="B739" s="180"/>
      <c r="C739" s="234" t="s">
        <v>274</v>
      </c>
      <c r="D739" s="235"/>
      <c r="E739" s="181">
        <v>2.4</v>
      </c>
      <c r="F739" s="182"/>
      <c r="G739" s="183"/>
      <c r="M739" s="179" t="s">
        <v>274</v>
      </c>
      <c r="O739" s="170"/>
    </row>
    <row r="740" spans="1:104">
      <c r="A740" s="177"/>
      <c r="B740" s="180"/>
      <c r="C740" s="234" t="s">
        <v>275</v>
      </c>
      <c r="D740" s="235"/>
      <c r="E740" s="181">
        <v>2.4</v>
      </c>
      <c r="F740" s="182"/>
      <c r="G740" s="183"/>
      <c r="M740" s="179" t="s">
        <v>275</v>
      </c>
      <c r="O740" s="170"/>
    </row>
    <row r="741" spans="1:104">
      <c r="A741" s="171">
        <v>33</v>
      </c>
      <c r="B741" s="172" t="s">
        <v>404</v>
      </c>
      <c r="C741" s="173" t="s">
        <v>405</v>
      </c>
      <c r="D741" s="174" t="s">
        <v>215</v>
      </c>
      <c r="E741" s="175">
        <v>1058.17</v>
      </c>
      <c r="F741" s="175">
        <v>0</v>
      </c>
      <c r="G741" s="176">
        <f>E741*F741</f>
        <v>0</v>
      </c>
      <c r="O741" s="170">
        <v>2</v>
      </c>
      <c r="AA741" s="146">
        <v>1</v>
      </c>
      <c r="AB741" s="146">
        <v>1</v>
      </c>
      <c r="AC741" s="146">
        <v>1</v>
      </c>
      <c r="AZ741" s="146">
        <v>1</v>
      </c>
      <c r="BA741" s="146">
        <f>IF(AZ741=1,G741,0)</f>
        <v>0</v>
      </c>
      <c r="BB741" s="146">
        <f>IF(AZ741=2,G741,0)</f>
        <v>0</v>
      </c>
      <c r="BC741" s="146">
        <f>IF(AZ741=3,G741,0)</f>
        <v>0</v>
      </c>
      <c r="BD741" s="146">
        <f>IF(AZ741=4,G741,0)</f>
        <v>0</v>
      </c>
      <c r="BE741" s="146">
        <f>IF(AZ741=5,G741,0)</f>
        <v>0</v>
      </c>
      <c r="CA741" s="170">
        <v>1</v>
      </c>
      <c r="CB741" s="170">
        <v>1</v>
      </c>
      <c r="CZ741" s="146">
        <v>7.0200000000000002E-3</v>
      </c>
    </row>
    <row r="742" spans="1:104">
      <c r="A742" s="177"/>
      <c r="B742" s="178"/>
      <c r="C742" s="231" t="s">
        <v>406</v>
      </c>
      <c r="D742" s="232"/>
      <c r="E742" s="232"/>
      <c r="F742" s="232"/>
      <c r="G742" s="233"/>
      <c r="L742" s="179" t="s">
        <v>406</v>
      </c>
      <c r="O742" s="170">
        <v>3</v>
      </c>
    </row>
    <row r="743" spans="1:104">
      <c r="A743" s="177"/>
      <c r="B743" s="180"/>
      <c r="C743" s="234" t="s">
        <v>407</v>
      </c>
      <c r="D743" s="235"/>
      <c r="E743" s="181">
        <v>1058.17</v>
      </c>
      <c r="F743" s="182"/>
      <c r="G743" s="183"/>
      <c r="M743" s="179" t="s">
        <v>407</v>
      </c>
      <c r="O743" s="170"/>
    </row>
    <row r="744" spans="1:104">
      <c r="A744" s="171">
        <v>34</v>
      </c>
      <c r="B744" s="172" t="s">
        <v>408</v>
      </c>
      <c r="C744" s="173" t="s">
        <v>409</v>
      </c>
      <c r="D744" s="174" t="s">
        <v>367</v>
      </c>
      <c r="E744" s="175">
        <v>136.18</v>
      </c>
      <c r="F744" s="175">
        <v>0</v>
      </c>
      <c r="G744" s="176">
        <f>E744*F744</f>
        <v>0</v>
      </c>
      <c r="O744" s="170">
        <v>2</v>
      </c>
      <c r="AA744" s="146">
        <v>1</v>
      </c>
      <c r="AB744" s="146">
        <v>1</v>
      </c>
      <c r="AC744" s="146">
        <v>1</v>
      </c>
      <c r="AZ744" s="146">
        <v>1</v>
      </c>
      <c r="BA744" s="146">
        <f>IF(AZ744=1,G744,0)</f>
        <v>0</v>
      </c>
      <c r="BB744" s="146">
        <f>IF(AZ744=2,G744,0)</f>
        <v>0</v>
      </c>
      <c r="BC744" s="146">
        <f>IF(AZ744=3,G744,0)</f>
        <v>0</v>
      </c>
      <c r="BD744" s="146">
        <f>IF(AZ744=4,G744,0)</f>
        <v>0</v>
      </c>
      <c r="BE744" s="146">
        <f>IF(AZ744=5,G744,0)</f>
        <v>0</v>
      </c>
      <c r="CA744" s="170">
        <v>1</v>
      </c>
      <c r="CB744" s="170">
        <v>1</v>
      </c>
      <c r="CZ744" s="146">
        <v>0</v>
      </c>
    </row>
    <row r="745" spans="1:104">
      <c r="A745" s="177"/>
      <c r="B745" s="178"/>
      <c r="C745" s="231" t="s">
        <v>410</v>
      </c>
      <c r="D745" s="232"/>
      <c r="E745" s="232"/>
      <c r="F745" s="232"/>
      <c r="G745" s="233"/>
      <c r="L745" s="179" t="s">
        <v>410</v>
      </c>
      <c r="O745" s="170">
        <v>3</v>
      </c>
    </row>
    <row r="746" spans="1:104" ht="22.5">
      <c r="A746" s="171">
        <v>35</v>
      </c>
      <c r="B746" s="172" t="s">
        <v>411</v>
      </c>
      <c r="C746" s="173" t="s">
        <v>646</v>
      </c>
      <c r="D746" s="174" t="s">
        <v>215</v>
      </c>
      <c r="E746" s="175">
        <v>510.72</v>
      </c>
      <c r="F746" s="175">
        <v>0</v>
      </c>
      <c r="G746" s="176">
        <f>E746*F746</f>
        <v>0</v>
      </c>
      <c r="O746" s="170">
        <v>2</v>
      </c>
      <c r="AA746" s="146">
        <v>1</v>
      </c>
      <c r="AB746" s="146">
        <v>1</v>
      </c>
      <c r="AC746" s="146">
        <v>1</v>
      </c>
      <c r="AZ746" s="146">
        <v>1</v>
      </c>
      <c r="BA746" s="146">
        <f>IF(AZ746=1,G746,0)</f>
        <v>0</v>
      </c>
      <c r="BB746" s="146">
        <f>IF(AZ746=2,G746,0)</f>
        <v>0</v>
      </c>
      <c r="BC746" s="146">
        <f>IF(AZ746=3,G746,0)</f>
        <v>0</v>
      </c>
      <c r="BD746" s="146">
        <f>IF(AZ746=4,G746,0)</f>
        <v>0</v>
      </c>
      <c r="BE746" s="146">
        <f>IF(AZ746=5,G746,0)</f>
        <v>0</v>
      </c>
      <c r="CA746" s="170">
        <v>1</v>
      </c>
      <c r="CB746" s="170">
        <v>1</v>
      </c>
      <c r="CZ746" s="146">
        <v>0.20202000000000001</v>
      </c>
    </row>
    <row r="747" spans="1:104">
      <c r="A747" s="177"/>
      <c r="B747" s="180"/>
      <c r="C747" s="234" t="s">
        <v>412</v>
      </c>
      <c r="D747" s="235"/>
      <c r="E747" s="181">
        <v>510.72</v>
      </c>
      <c r="F747" s="182"/>
      <c r="G747" s="183"/>
      <c r="M747" s="179" t="s">
        <v>412</v>
      </c>
      <c r="O747" s="170"/>
    </row>
    <row r="748" spans="1:104">
      <c r="A748" s="171">
        <v>36</v>
      </c>
      <c r="B748" s="172" t="s">
        <v>413</v>
      </c>
      <c r="C748" s="173" t="s">
        <v>414</v>
      </c>
      <c r="D748" s="174" t="s">
        <v>215</v>
      </c>
      <c r="E748" s="175">
        <v>747.11</v>
      </c>
      <c r="F748" s="175">
        <v>0</v>
      </c>
      <c r="G748" s="176">
        <f>E748*F748</f>
        <v>0</v>
      </c>
      <c r="O748" s="170">
        <v>2</v>
      </c>
      <c r="AA748" s="146">
        <v>1</v>
      </c>
      <c r="AB748" s="146">
        <v>1</v>
      </c>
      <c r="AC748" s="146">
        <v>1</v>
      </c>
      <c r="AZ748" s="146">
        <v>1</v>
      </c>
      <c r="BA748" s="146">
        <f>IF(AZ748=1,G748,0)</f>
        <v>0</v>
      </c>
      <c r="BB748" s="146">
        <f>IF(AZ748=2,G748,0)</f>
        <v>0</v>
      </c>
      <c r="BC748" s="146">
        <f>IF(AZ748=3,G748,0)</f>
        <v>0</v>
      </c>
      <c r="BD748" s="146">
        <f>IF(AZ748=4,G748,0)</f>
        <v>0</v>
      </c>
      <c r="BE748" s="146">
        <f>IF(AZ748=5,G748,0)</f>
        <v>0</v>
      </c>
      <c r="CA748" s="170">
        <v>1</v>
      </c>
      <c r="CB748" s="170">
        <v>1</v>
      </c>
      <c r="CZ748" s="146">
        <v>0.11</v>
      </c>
    </row>
    <row r="749" spans="1:104">
      <c r="A749" s="177"/>
      <c r="B749" s="180"/>
      <c r="C749" s="234" t="s">
        <v>108</v>
      </c>
      <c r="D749" s="235"/>
      <c r="E749" s="181">
        <v>0</v>
      </c>
      <c r="F749" s="182"/>
      <c r="G749" s="183"/>
      <c r="M749" s="179" t="s">
        <v>108</v>
      </c>
      <c r="O749" s="170"/>
    </row>
    <row r="750" spans="1:104">
      <c r="A750" s="177"/>
      <c r="B750" s="180"/>
      <c r="C750" s="234" t="s">
        <v>381</v>
      </c>
      <c r="D750" s="235"/>
      <c r="E750" s="181">
        <v>0</v>
      </c>
      <c r="F750" s="182"/>
      <c r="G750" s="183"/>
      <c r="M750" s="179" t="s">
        <v>381</v>
      </c>
      <c r="O750" s="170"/>
    </row>
    <row r="751" spans="1:104">
      <c r="A751" s="177"/>
      <c r="B751" s="180"/>
      <c r="C751" s="234" t="s">
        <v>382</v>
      </c>
      <c r="D751" s="235"/>
      <c r="E751" s="181">
        <v>0</v>
      </c>
      <c r="F751" s="182"/>
      <c r="G751" s="183"/>
      <c r="M751" s="179" t="s">
        <v>382</v>
      </c>
      <c r="O751" s="170"/>
    </row>
    <row r="752" spans="1:104">
      <c r="A752" s="177"/>
      <c r="B752" s="180"/>
      <c r="C752" s="234" t="s">
        <v>383</v>
      </c>
      <c r="D752" s="235"/>
      <c r="E752" s="181">
        <v>0</v>
      </c>
      <c r="F752" s="182"/>
      <c r="G752" s="183"/>
      <c r="M752" s="179" t="s">
        <v>383</v>
      </c>
      <c r="O752" s="170"/>
    </row>
    <row r="753" spans="1:15">
      <c r="A753" s="177"/>
      <c r="B753" s="180"/>
      <c r="C753" s="234" t="s">
        <v>384</v>
      </c>
      <c r="D753" s="235"/>
      <c r="E753" s="181">
        <v>0</v>
      </c>
      <c r="F753" s="182"/>
      <c r="G753" s="183"/>
      <c r="M753" s="179" t="s">
        <v>384</v>
      </c>
      <c r="O753" s="170"/>
    </row>
    <row r="754" spans="1:15">
      <c r="A754" s="177"/>
      <c r="B754" s="180"/>
      <c r="C754" s="234" t="s">
        <v>385</v>
      </c>
      <c r="D754" s="235"/>
      <c r="E754" s="181">
        <v>0</v>
      </c>
      <c r="F754" s="182"/>
      <c r="G754" s="183"/>
      <c r="M754" s="179" t="s">
        <v>385</v>
      </c>
      <c r="O754" s="170"/>
    </row>
    <row r="755" spans="1:15">
      <c r="A755" s="177"/>
      <c r="B755" s="180"/>
      <c r="C755" s="234" t="s">
        <v>386</v>
      </c>
      <c r="D755" s="235"/>
      <c r="E755" s="181">
        <v>0</v>
      </c>
      <c r="F755" s="182"/>
      <c r="G755" s="183"/>
      <c r="M755" s="179" t="s">
        <v>386</v>
      </c>
      <c r="O755" s="170"/>
    </row>
    <row r="756" spans="1:15">
      <c r="A756" s="177"/>
      <c r="B756" s="180"/>
      <c r="C756" s="234" t="s">
        <v>387</v>
      </c>
      <c r="D756" s="235"/>
      <c r="E756" s="181">
        <v>0</v>
      </c>
      <c r="F756" s="182"/>
      <c r="G756" s="183"/>
      <c r="M756" s="179" t="s">
        <v>387</v>
      </c>
      <c r="O756" s="170"/>
    </row>
    <row r="757" spans="1:15">
      <c r="A757" s="177"/>
      <c r="B757" s="180"/>
      <c r="C757" s="234" t="s">
        <v>388</v>
      </c>
      <c r="D757" s="235"/>
      <c r="E757" s="181">
        <v>0</v>
      </c>
      <c r="F757" s="182"/>
      <c r="G757" s="183"/>
      <c r="M757" s="179" t="s">
        <v>388</v>
      </c>
      <c r="O757" s="170"/>
    </row>
    <row r="758" spans="1:15">
      <c r="A758" s="177"/>
      <c r="B758" s="180"/>
      <c r="C758" s="234" t="s">
        <v>389</v>
      </c>
      <c r="D758" s="235"/>
      <c r="E758" s="181">
        <v>0</v>
      </c>
      <c r="F758" s="182"/>
      <c r="G758" s="183"/>
      <c r="M758" s="179" t="s">
        <v>389</v>
      </c>
      <c r="O758" s="170"/>
    </row>
    <row r="759" spans="1:15">
      <c r="A759" s="177"/>
      <c r="B759" s="180"/>
      <c r="C759" s="234" t="s">
        <v>390</v>
      </c>
      <c r="D759" s="235"/>
      <c r="E759" s="181">
        <v>0</v>
      </c>
      <c r="F759" s="182"/>
      <c r="G759" s="183"/>
      <c r="M759" s="179" t="s">
        <v>390</v>
      </c>
      <c r="O759" s="170"/>
    </row>
    <row r="760" spans="1:15">
      <c r="A760" s="177"/>
      <c r="B760" s="180"/>
      <c r="C760" s="234" t="s">
        <v>391</v>
      </c>
      <c r="D760" s="235"/>
      <c r="E760" s="181">
        <v>0</v>
      </c>
      <c r="F760" s="182"/>
      <c r="G760" s="183"/>
      <c r="M760" s="179" t="s">
        <v>391</v>
      </c>
      <c r="O760" s="170"/>
    </row>
    <row r="761" spans="1:15">
      <c r="A761" s="177"/>
      <c r="B761" s="180"/>
      <c r="C761" s="234" t="s">
        <v>392</v>
      </c>
      <c r="D761" s="235"/>
      <c r="E761" s="181">
        <v>0</v>
      </c>
      <c r="F761" s="182"/>
      <c r="G761" s="183"/>
      <c r="M761" s="179" t="s">
        <v>392</v>
      </c>
      <c r="O761" s="170"/>
    </row>
    <row r="762" spans="1:15">
      <c r="A762" s="177"/>
      <c r="B762" s="180"/>
      <c r="C762" s="234" t="s">
        <v>393</v>
      </c>
      <c r="D762" s="235"/>
      <c r="E762" s="181">
        <v>0</v>
      </c>
      <c r="F762" s="182"/>
      <c r="G762" s="183"/>
      <c r="M762" s="179" t="s">
        <v>393</v>
      </c>
      <c r="O762" s="170"/>
    </row>
    <row r="763" spans="1:15">
      <c r="A763" s="177"/>
      <c r="B763" s="180"/>
      <c r="C763" s="234" t="s">
        <v>329</v>
      </c>
      <c r="D763" s="235"/>
      <c r="E763" s="181">
        <v>0</v>
      </c>
      <c r="F763" s="182"/>
      <c r="G763" s="183"/>
      <c r="M763" s="179" t="s">
        <v>329</v>
      </c>
      <c r="O763" s="170"/>
    </row>
    <row r="764" spans="1:15">
      <c r="A764" s="177"/>
      <c r="B764" s="180"/>
      <c r="C764" s="234" t="s">
        <v>330</v>
      </c>
      <c r="D764" s="235"/>
      <c r="E764" s="181">
        <v>0</v>
      </c>
      <c r="F764" s="182"/>
      <c r="G764" s="183"/>
      <c r="M764" s="179" t="s">
        <v>330</v>
      </c>
      <c r="O764" s="170"/>
    </row>
    <row r="765" spans="1:15">
      <c r="A765" s="177"/>
      <c r="B765" s="180"/>
      <c r="C765" s="234" t="s">
        <v>394</v>
      </c>
      <c r="D765" s="235"/>
      <c r="E765" s="181">
        <v>0</v>
      </c>
      <c r="F765" s="182"/>
      <c r="G765" s="183"/>
      <c r="M765" s="179" t="s">
        <v>394</v>
      </c>
      <c r="O765" s="170"/>
    </row>
    <row r="766" spans="1:15">
      <c r="A766" s="177"/>
      <c r="B766" s="180"/>
      <c r="C766" s="234" t="s">
        <v>395</v>
      </c>
      <c r="D766" s="235"/>
      <c r="E766" s="181">
        <v>0</v>
      </c>
      <c r="F766" s="182"/>
      <c r="G766" s="183"/>
      <c r="M766" s="179" t="s">
        <v>395</v>
      </c>
      <c r="O766" s="170"/>
    </row>
    <row r="767" spans="1:15">
      <c r="A767" s="177"/>
      <c r="B767" s="180"/>
      <c r="C767" s="234" t="s">
        <v>240</v>
      </c>
      <c r="D767" s="235"/>
      <c r="E767" s="181">
        <v>117.72</v>
      </c>
      <c r="F767" s="182"/>
      <c r="G767" s="183"/>
      <c r="M767" s="179" t="s">
        <v>240</v>
      </c>
      <c r="O767" s="170"/>
    </row>
    <row r="768" spans="1:15">
      <c r="A768" s="177"/>
      <c r="B768" s="180"/>
      <c r="C768" s="234" t="s">
        <v>241</v>
      </c>
      <c r="D768" s="235"/>
      <c r="E768" s="181">
        <v>98.474999999999994</v>
      </c>
      <c r="F768" s="182"/>
      <c r="G768" s="183"/>
      <c r="M768" s="179" t="s">
        <v>241</v>
      </c>
      <c r="O768" s="170"/>
    </row>
    <row r="769" spans="1:15">
      <c r="A769" s="177"/>
      <c r="B769" s="180"/>
      <c r="C769" s="234" t="s">
        <v>242</v>
      </c>
      <c r="D769" s="235"/>
      <c r="E769" s="181">
        <v>78.944999999999993</v>
      </c>
      <c r="F769" s="182"/>
      <c r="G769" s="183"/>
      <c r="M769" s="179" t="s">
        <v>242</v>
      </c>
      <c r="O769" s="170"/>
    </row>
    <row r="770" spans="1:15">
      <c r="A770" s="177"/>
      <c r="B770" s="180"/>
      <c r="C770" s="234" t="s">
        <v>396</v>
      </c>
      <c r="D770" s="235"/>
      <c r="E770" s="181">
        <v>0</v>
      </c>
      <c r="F770" s="182"/>
      <c r="G770" s="183"/>
      <c r="M770" s="179" t="s">
        <v>396</v>
      </c>
      <c r="O770" s="170"/>
    </row>
    <row r="771" spans="1:15">
      <c r="A771" s="177"/>
      <c r="B771" s="180"/>
      <c r="C771" s="234" t="s">
        <v>337</v>
      </c>
      <c r="D771" s="235"/>
      <c r="E771" s="181">
        <v>0</v>
      </c>
      <c r="F771" s="182"/>
      <c r="G771" s="183"/>
      <c r="M771" s="179" t="s">
        <v>337</v>
      </c>
      <c r="O771" s="170"/>
    </row>
    <row r="772" spans="1:15">
      <c r="A772" s="177"/>
      <c r="B772" s="180"/>
      <c r="C772" s="234" t="s">
        <v>397</v>
      </c>
      <c r="D772" s="235"/>
      <c r="E772" s="181">
        <v>0</v>
      </c>
      <c r="F772" s="182"/>
      <c r="G772" s="183"/>
      <c r="M772" s="179" t="s">
        <v>397</v>
      </c>
      <c r="O772" s="170"/>
    </row>
    <row r="773" spans="1:15">
      <c r="A773" s="177"/>
      <c r="B773" s="180"/>
      <c r="C773" s="234" t="s">
        <v>132</v>
      </c>
      <c r="D773" s="235"/>
      <c r="E773" s="181">
        <v>0</v>
      </c>
      <c r="F773" s="182"/>
      <c r="G773" s="183"/>
      <c r="M773" s="179" t="s">
        <v>132</v>
      </c>
      <c r="O773" s="170"/>
    </row>
    <row r="774" spans="1:15">
      <c r="A774" s="177"/>
      <c r="B774" s="180"/>
      <c r="C774" s="234" t="s">
        <v>246</v>
      </c>
      <c r="D774" s="235"/>
      <c r="E774" s="181">
        <v>63.62</v>
      </c>
      <c r="F774" s="182"/>
      <c r="G774" s="183"/>
      <c r="M774" s="179" t="s">
        <v>246</v>
      </c>
      <c r="O774" s="170"/>
    </row>
    <row r="775" spans="1:15">
      <c r="A775" s="177"/>
      <c r="B775" s="180"/>
      <c r="C775" s="234" t="s">
        <v>247</v>
      </c>
      <c r="D775" s="235"/>
      <c r="E775" s="181">
        <v>63.62</v>
      </c>
      <c r="F775" s="182"/>
      <c r="G775" s="183"/>
      <c r="M775" s="179" t="s">
        <v>247</v>
      </c>
      <c r="O775" s="170"/>
    </row>
    <row r="776" spans="1:15">
      <c r="A776" s="177"/>
      <c r="B776" s="180"/>
      <c r="C776" s="234" t="s">
        <v>248</v>
      </c>
      <c r="D776" s="235"/>
      <c r="E776" s="181">
        <v>78.52</v>
      </c>
      <c r="F776" s="182"/>
      <c r="G776" s="183"/>
      <c r="M776" s="179" t="s">
        <v>248</v>
      </c>
      <c r="O776" s="170"/>
    </row>
    <row r="777" spans="1:15">
      <c r="A777" s="177"/>
      <c r="B777" s="180"/>
      <c r="C777" s="234" t="s">
        <v>373</v>
      </c>
      <c r="D777" s="235"/>
      <c r="E777" s="181">
        <v>0</v>
      </c>
      <c r="F777" s="182"/>
      <c r="G777" s="183"/>
      <c r="M777" s="179" t="s">
        <v>373</v>
      </c>
      <c r="O777" s="170"/>
    </row>
    <row r="778" spans="1:15">
      <c r="A778" s="177"/>
      <c r="B778" s="180"/>
      <c r="C778" s="234" t="s">
        <v>343</v>
      </c>
      <c r="D778" s="235"/>
      <c r="E778" s="181">
        <v>0</v>
      </c>
      <c r="F778" s="182"/>
      <c r="G778" s="183"/>
      <c r="M778" s="179" t="s">
        <v>343</v>
      </c>
      <c r="O778" s="170"/>
    </row>
    <row r="779" spans="1:15">
      <c r="A779" s="177"/>
      <c r="B779" s="180"/>
      <c r="C779" s="234" t="s">
        <v>374</v>
      </c>
      <c r="D779" s="235"/>
      <c r="E779" s="181">
        <v>0</v>
      </c>
      <c r="F779" s="182"/>
      <c r="G779" s="183"/>
      <c r="M779" s="179" t="s">
        <v>374</v>
      </c>
      <c r="O779" s="170"/>
    </row>
    <row r="780" spans="1:15">
      <c r="A780" s="177"/>
      <c r="B780" s="180"/>
      <c r="C780" s="234" t="s">
        <v>345</v>
      </c>
      <c r="D780" s="235"/>
      <c r="E780" s="181">
        <v>0</v>
      </c>
      <c r="F780" s="182"/>
      <c r="G780" s="183"/>
      <c r="M780" s="179" t="s">
        <v>345</v>
      </c>
      <c r="O780" s="170"/>
    </row>
    <row r="781" spans="1:15">
      <c r="A781" s="177"/>
      <c r="B781" s="180"/>
      <c r="C781" s="234" t="s">
        <v>253</v>
      </c>
      <c r="D781" s="235"/>
      <c r="E781" s="181">
        <v>61.95</v>
      </c>
      <c r="F781" s="182"/>
      <c r="G781" s="183"/>
      <c r="M781" s="179" t="s">
        <v>253</v>
      </c>
      <c r="O781" s="170"/>
    </row>
    <row r="782" spans="1:15">
      <c r="A782" s="177"/>
      <c r="B782" s="180"/>
      <c r="C782" s="234" t="s">
        <v>347</v>
      </c>
      <c r="D782" s="235"/>
      <c r="E782" s="181">
        <v>0</v>
      </c>
      <c r="F782" s="182"/>
      <c r="G782" s="183"/>
      <c r="M782" s="179" t="s">
        <v>347</v>
      </c>
      <c r="O782" s="170"/>
    </row>
    <row r="783" spans="1:15">
      <c r="A783" s="177"/>
      <c r="B783" s="180"/>
      <c r="C783" s="234" t="s">
        <v>255</v>
      </c>
      <c r="D783" s="235"/>
      <c r="E783" s="181">
        <v>144.1</v>
      </c>
      <c r="F783" s="182"/>
      <c r="G783" s="183"/>
      <c r="M783" s="179" t="s">
        <v>255</v>
      </c>
      <c r="O783" s="170"/>
    </row>
    <row r="784" spans="1:15">
      <c r="A784" s="177"/>
      <c r="B784" s="180"/>
      <c r="C784" s="234" t="s">
        <v>349</v>
      </c>
      <c r="D784" s="235"/>
      <c r="E784" s="181">
        <v>0</v>
      </c>
      <c r="F784" s="182"/>
      <c r="G784" s="183"/>
      <c r="M784" s="179" t="s">
        <v>349</v>
      </c>
      <c r="O784" s="170"/>
    </row>
    <row r="785" spans="1:104">
      <c r="A785" s="177"/>
      <c r="B785" s="180"/>
      <c r="C785" s="234" t="s">
        <v>398</v>
      </c>
      <c r="D785" s="235"/>
      <c r="E785" s="181">
        <v>0</v>
      </c>
      <c r="F785" s="182"/>
      <c r="G785" s="183"/>
      <c r="M785" s="179" t="s">
        <v>398</v>
      </c>
      <c r="O785" s="170"/>
    </row>
    <row r="786" spans="1:104">
      <c r="A786" s="177"/>
      <c r="B786" s="180"/>
      <c r="C786" s="234" t="s">
        <v>375</v>
      </c>
      <c r="D786" s="235"/>
      <c r="E786" s="181">
        <v>0</v>
      </c>
      <c r="F786" s="182"/>
      <c r="G786" s="183"/>
      <c r="M786" s="179" t="s">
        <v>375</v>
      </c>
      <c r="O786" s="170"/>
    </row>
    <row r="787" spans="1:104">
      <c r="A787" s="177"/>
      <c r="B787" s="180"/>
      <c r="C787" s="234" t="s">
        <v>352</v>
      </c>
      <c r="D787" s="235"/>
      <c r="E787" s="181">
        <v>0</v>
      </c>
      <c r="F787" s="182"/>
      <c r="G787" s="183"/>
      <c r="M787" s="179" t="s">
        <v>352</v>
      </c>
      <c r="O787" s="170"/>
    </row>
    <row r="788" spans="1:104">
      <c r="A788" s="177"/>
      <c r="B788" s="180"/>
      <c r="C788" s="234" t="s">
        <v>353</v>
      </c>
      <c r="D788" s="235"/>
      <c r="E788" s="181">
        <v>0</v>
      </c>
      <c r="F788" s="182"/>
      <c r="G788" s="183"/>
      <c r="M788" s="179" t="s">
        <v>353</v>
      </c>
      <c r="O788" s="170"/>
    </row>
    <row r="789" spans="1:104">
      <c r="A789" s="177"/>
      <c r="B789" s="180"/>
      <c r="C789" s="234" t="s">
        <v>148</v>
      </c>
      <c r="D789" s="235"/>
      <c r="E789" s="181">
        <v>0</v>
      </c>
      <c r="F789" s="182"/>
      <c r="G789" s="183"/>
      <c r="M789" s="179" t="s">
        <v>148</v>
      </c>
      <c r="O789" s="170"/>
    </row>
    <row r="790" spans="1:104">
      <c r="A790" s="177"/>
      <c r="B790" s="180"/>
      <c r="C790" s="234" t="s">
        <v>354</v>
      </c>
      <c r="D790" s="235"/>
      <c r="E790" s="181">
        <v>0</v>
      </c>
      <c r="F790" s="182"/>
      <c r="G790" s="183"/>
      <c r="M790" s="179" t="s">
        <v>354</v>
      </c>
      <c r="O790" s="170"/>
    </row>
    <row r="791" spans="1:104">
      <c r="A791" s="177"/>
      <c r="B791" s="180"/>
      <c r="C791" s="234" t="s">
        <v>355</v>
      </c>
      <c r="D791" s="235"/>
      <c r="E791" s="181">
        <v>0</v>
      </c>
      <c r="F791" s="182"/>
      <c r="G791" s="183"/>
      <c r="M791" s="179" t="s">
        <v>355</v>
      </c>
      <c r="O791" s="170"/>
    </row>
    <row r="792" spans="1:104">
      <c r="A792" s="177"/>
      <c r="B792" s="180"/>
      <c r="C792" s="234" t="s">
        <v>356</v>
      </c>
      <c r="D792" s="235"/>
      <c r="E792" s="181">
        <v>0</v>
      </c>
      <c r="F792" s="182"/>
      <c r="G792" s="183"/>
      <c r="M792" s="179" t="s">
        <v>356</v>
      </c>
      <c r="O792" s="170"/>
    </row>
    <row r="793" spans="1:104">
      <c r="A793" s="177"/>
      <c r="B793" s="180"/>
      <c r="C793" s="234" t="s">
        <v>264</v>
      </c>
      <c r="D793" s="235"/>
      <c r="E793" s="181">
        <v>16</v>
      </c>
      <c r="F793" s="182"/>
      <c r="G793" s="183"/>
      <c r="M793" s="179" t="s">
        <v>264</v>
      </c>
      <c r="O793" s="170"/>
    </row>
    <row r="794" spans="1:104">
      <c r="A794" s="177"/>
      <c r="B794" s="180"/>
      <c r="C794" s="234" t="s">
        <v>265</v>
      </c>
      <c r="D794" s="235"/>
      <c r="E794" s="181">
        <v>24.16</v>
      </c>
      <c r="F794" s="182"/>
      <c r="G794" s="183"/>
      <c r="M794" s="179" t="s">
        <v>265</v>
      </c>
      <c r="O794" s="170"/>
    </row>
    <row r="795" spans="1:104">
      <c r="A795" s="171">
        <v>37</v>
      </c>
      <c r="B795" s="172" t="s">
        <v>415</v>
      </c>
      <c r="C795" s="173" t="s">
        <v>416</v>
      </c>
      <c r="D795" s="174" t="s">
        <v>215</v>
      </c>
      <c r="E795" s="175">
        <v>14.4</v>
      </c>
      <c r="F795" s="175">
        <v>0</v>
      </c>
      <c r="G795" s="176">
        <f>E795*F795</f>
        <v>0</v>
      </c>
      <c r="O795" s="170">
        <v>2</v>
      </c>
      <c r="AA795" s="146">
        <v>1</v>
      </c>
      <c r="AB795" s="146">
        <v>1</v>
      </c>
      <c r="AC795" s="146">
        <v>1</v>
      </c>
      <c r="AZ795" s="146">
        <v>1</v>
      </c>
      <c r="BA795" s="146">
        <f>IF(AZ795=1,G795,0)</f>
        <v>0</v>
      </c>
      <c r="BB795" s="146">
        <f>IF(AZ795=2,G795,0)</f>
        <v>0</v>
      </c>
      <c r="BC795" s="146">
        <f>IF(AZ795=3,G795,0)</f>
        <v>0</v>
      </c>
      <c r="BD795" s="146">
        <f>IF(AZ795=4,G795,0)</f>
        <v>0</v>
      </c>
      <c r="BE795" s="146">
        <f>IF(AZ795=5,G795,0)</f>
        <v>0</v>
      </c>
      <c r="CA795" s="170">
        <v>1</v>
      </c>
      <c r="CB795" s="170">
        <v>1</v>
      </c>
      <c r="CZ795" s="146">
        <v>0.21242</v>
      </c>
    </row>
    <row r="796" spans="1:104">
      <c r="A796" s="177"/>
      <c r="B796" s="180"/>
      <c r="C796" s="234" t="s">
        <v>100</v>
      </c>
      <c r="D796" s="235"/>
      <c r="E796" s="181">
        <v>0</v>
      </c>
      <c r="F796" s="182"/>
      <c r="G796" s="183"/>
      <c r="M796" s="179" t="s">
        <v>100</v>
      </c>
      <c r="O796" s="170"/>
    </row>
    <row r="797" spans="1:104">
      <c r="A797" s="177"/>
      <c r="B797" s="180"/>
      <c r="C797" s="234" t="s">
        <v>269</v>
      </c>
      <c r="D797" s="235"/>
      <c r="E797" s="181">
        <v>2.4</v>
      </c>
      <c r="F797" s="182"/>
      <c r="G797" s="183"/>
      <c r="M797" s="179" t="s">
        <v>269</v>
      </c>
      <c r="O797" s="170"/>
    </row>
    <row r="798" spans="1:104">
      <c r="A798" s="177"/>
      <c r="B798" s="180"/>
      <c r="C798" s="234" t="s">
        <v>270</v>
      </c>
      <c r="D798" s="235"/>
      <c r="E798" s="181">
        <v>2.4</v>
      </c>
      <c r="F798" s="182"/>
      <c r="G798" s="183"/>
      <c r="M798" s="179" t="s">
        <v>270</v>
      </c>
      <c r="O798" s="170"/>
    </row>
    <row r="799" spans="1:104">
      <c r="A799" s="177"/>
      <c r="B799" s="180"/>
      <c r="C799" s="234" t="s">
        <v>271</v>
      </c>
      <c r="D799" s="235"/>
      <c r="E799" s="181">
        <v>1.2</v>
      </c>
      <c r="F799" s="182"/>
      <c r="G799" s="183"/>
      <c r="M799" s="179" t="s">
        <v>271</v>
      </c>
      <c r="O799" s="170"/>
    </row>
    <row r="800" spans="1:104">
      <c r="A800" s="177"/>
      <c r="B800" s="180"/>
      <c r="C800" s="234" t="s">
        <v>272</v>
      </c>
      <c r="D800" s="235"/>
      <c r="E800" s="181">
        <v>1.2</v>
      </c>
      <c r="F800" s="182"/>
      <c r="G800" s="183"/>
      <c r="M800" s="179" t="s">
        <v>272</v>
      </c>
      <c r="O800" s="170"/>
    </row>
    <row r="801" spans="1:104">
      <c r="A801" s="177"/>
      <c r="B801" s="180"/>
      <c r="C801" s="234" t="s">
        <v>273</v>
      </c>
      <c r="D801" s="235"/>
      <c r="E801" s="181">
        <v>2.4</v>
      </c>
      <c r="F801" s="182"/>
      <c r="G801" s="183"/>
      <c r="M801" s="179" t="s">
        <v>273</v>
      </c>
      <c r="O801" s="170"/>
    </row>
    <row r="802" spans="1:104">
      <c r="A802" s="177"/>
      <c r="B802" s="180"/>
      <c r="C802" s="234" t="s">
        <v>274</v>
      </c>
      <c r="D802" s="235"/>
      <c r="E802" s="181">
        <v>2.4</v>
      </c>
      <c r="F802" s="182"/>
      <c r="G802" s="183"/>
      <c r="M802" s="179" t="s">
        <v>274</v>
      </c>
      <c r="O802" s="170"/>
    </row>
    <row r="803" spans="1:104">
      <c r="A803" s="177"/>
      <c r="B803" s="180"/>
      <c r="C803" s="234" t="s">
        <v>275</v>
      </c>
      <c r="D803" s="235"/>
      <c r="E803" s="181">
        <v>2.4</v>
      </c>
      <c r="F803" s="182"/>
      <c r="G803" s="183"/>
      <c r="M803" s="179" t="s">
        <v>275</v>
      </c>
      <c r="O803" s="170"/>
    </row>
    <row r="804" spans="1:104">
      <c r="A804" s="171">
        <v>38</v>
      </c>
      <c r="B804" s="172" t="s">
        <v>417</v>
      </c>
      <c r="C804" s="173" t="s">
        <v>418</v>
      </c>
      <c r="D804" s="174" t="s">
        <v>215</v>
      </c>
      <c r="E804" s="175">
        <v>747.11</v>
      </c>
      <c r="F804" s="175">
        <v>0</v>
      </c>
      <c r="G804" s="176">
        <f>E804*F804</f>
        <v>0</v>
      </c>
      <c r="O804" s="170">
        <v>2</v>
      </c>
      <c r="AA804" s="146">
        <v>1</v>
      </c>
      <c r="AB804" s="146">
        <v>1</v>
      </c>
      <c r="AC804" s="146">
        <v>1</v>
      </c>
      <c r="AZ804" s="146">
        <v>1</v>
      </c>
      <c r="BA804" s="146">
        <f>IF(AZ804=1,G804,0)</f>
        <v>0</v>
      </c>
      <c r="BB804" s="146">
        <f>IF(AZ804=2,G804,0)</f>
        <v>0</v>
      </c>
      <c r="BC804" s="146">
        <f>IF(AZ804=3,G804,0)</f>
        <v>0</v>
      </c>
      <c r="BD804" s="146">
        <f>IF(AZ804=4,G804,0)</f>
        <v>0</v>
      </c>
      <c r="BE804" s="146">
        <f>IF(AZ804=5,G804,0)</f>
        <v>0</v>
      </c>
      <c r="CA804" s="170">
        <v>1</v>
      </c>
      <c r="CB804" s="170">
        <v>1</v>
      </c>
      <c r="CZ804" s="146">
        <v>0</v>
      </c>
    </row>
    <row r="805" spans="1:104" ht="22.5">
      <c r="A805" s="177"/>
      <c r="B805" s="178"/>
      <c r="C805" s="231" t="s">
        <v>419</v>
      </c>
      <c r="D805" s="232"/>
      <c r="E805" s="232"/>
      <c r="F805" s="232"/>
      <c r="G805" s="233"/>
      <c r="L805" s="179" t="s">
        <v>419</v>
      </c>
      <c r="O805" s="170">
        <v>3</v>
      </c>
    </row>
    <row r="806" spans="1:104">
      <c r="A806" s="171">
        <v>39</v>
      </c>
      <c r="B806" s="172" t="s">
        <v>420</v>
      </c>
      <c r="C806" s="173" t="s">
        <v>421</v>
      </c>
      <c r="D806" s="174" t="s">
        <v>215</v>
      </c>
      <c r="E806" s="175">
        <v>747.11</v>
      </c>
      <c r="F806" s="175">
        <v>0</v>
      </c>
      <c r="G806" s="176">
        <f>E806*F806</f>
        <v>0</v>
      </c>
      <c r="O806" s="170">
        <v>2</v>
      </c>
      <c r="AA806" s="146">
        <v>1</v>
      </c>
      <c r="AB806" s="146">
        <v>1</v>
      </c>
      <c r="AC806" s="146">
        <v>1</v>
      </c>
      <c r="AZ806" s="146">
        <v>1</v>
      </c>
      <c r="BA806" s="146">
        <f>IF(AZ806=1,G806,0)</f>
        <v>0</v>
      </c>
      <c r="BB806" s="146">
        <f>IF(AZ806=2,G806,0)</f>
        <v>0</v>
      </c>
      <c r="BC806" s="146">
        <f>IF(AZ806=3,G806,0)</f>
        <v>0</v>
      </c>
      <c r="BD806" s="146">
        <f>IF(AZ806=4,G806,0)</f>
        <v>0</v>
      </c>
      <c r="BE806" s="146">
        <f>IF(AZ806=5,G806,0)</f>
        <v>0</v>
      </c>
      <c r="CA806" s="170">
        <v>1</v>
      </c>
      <c r="CB806" s="170">
        <v>1</v>
      </c>
      <c r="CZ806" s="146">
        <v>0.10353999999999999</v>
      </c>
    </row>
    <row r="807" spans="1:104" ht="22.5">
      <c r="A807" s="171">
        <v>40</v>
      </c>
      <c r="B807" s="172" t="s">
        <v>422</v>
      </c>
      <c r="C807" s="173" t="s">
        <v>423</v>
      </c>
      <c r="D807" s="174" t="s">
        <v>215</v>
      </c>
      <c r="E807" s="175">
        <v>1258.2249999999999</v>
      </c>
      <c r="F807" s="175">
        <v>0</v>
      </c>
      <c r="G807" s="176">
        <f>E807*F807</f>
        <v>0</v>
      </c>
      <c r="O807" s="170">
        <v>2</v>
      </c>
      <c r="AA807" s="146">
        <v>1</v>
      </c>
      <c r="AB807" s="146">
        <v>1</v>
      </c>
      <c r="AC807" s="146">
        <v>1</v>
      </c>
      <c r="AZ807" s="146">
        <v>1</v>
      </c>
      <c r="BA807" s="146">
        <f>IF(AZ807=1,G807,0)</f>
        <v>0</v>
      </c>
      <c r="BB807" s="146">
        <f>IF(AZ807=2,G807,0)</f>
        <v>0</v>
      </c>
      <c r="BC807" s="146">
        <f>IF(AZ807=3,G807,0)</f>
        <v>0</v>
      </c>
      <c r="BD807" s="146">
        <f>IF(AZ807=4,G807,0)</f>
        <v>0</v>
      </c>
      <c r="BE807" s="146">
        <f>IF(AZ807=5,G807,0)</f>
        <v>0</v>
      </c>
      <c r="CA807" s="170">
        <v>1</v>
      </c>
      <c r="CB807" s="170">
        <v>1</v>
      </c>
      <c r="CZ807" s="146">
        <v>0</v>
      </c>
    </row>
    <row r="808" spans="1:104" ht="33.75">
      <c r="A808" s="177"/>
      <c r="B808" s="178"/>
      <c r="C808" s="231" t="s">
        <v>424</v>
      </c>
      <c r="D808" s="232"/>
      <c r="E808" s="232"/>
      <c r="F808" s="232"/>
      <c r="G808" s="233"/>
      <c r="L808" s="179" t="s">
        <v>424</v>
      </c>
      <c r="O808" s="170">
        <v>3</v>
      </c>
    </row>
    <row r="809" spans="1:104">
      <c r="A809" s="177"/>
      <c r="B809" s="180"/>
      <c r="C809" s="234" t="s">
        <v>108</v>
      </c>
      <c r="D809" s="235"/>
      <c r="E809" s="181">
        <v>0</v>
      </c>
      <c r="F809" s="182"/>
      <c r="G809" s="183"/>
      <c r="M809" s="179" t="s">
        <v>108</v>
      </c>
      <c r="O809" s="170"/>
    </row>
    <row r="810" spans="1:104">
      <c r="A810" s="177"/>
      <c r="B810" s="180"/>
      <c r="C810" s="234" t="s">
        <v>381</v>
      </c>
      <c r="D810" s="235"/>
      <c r="E810" s="181">
        <v>0</v>
      </c>
      <c r="F810" s="182"/>
      <c r="G810" s="183"/>
      <c r="M810" s="179" t="s">
        <v>381</v>
      </c>
      <c r="O810" s="170"/>
    </row>
    <row r="811" spans="1:104">
      <c r="A811" s="177"/>
      <c r="B811" s="180"/>
      <c r="C811" s="234" t="s">
        <v>382</v>
      </c>
      <c r="D811" s="235"/>
      <c r="E811" s="181">
        <v>0</v>
      </c>
      <c r="F811" s="182"/>
      <c r="G811" s="183"/>
      <c r="M811" s="179" t="s">
        <v>382</v>
      </c>
      <c r="O811" s="170"/>
    </row>
    <row r="812" spans="1:104">
      <c r="A812" s="177"/>
      <c r="B812" s="180"/>
      <c r="C812" s="234" t="s">
        <v>383</v>
      </c>
      <c r="D812" s="235"/>
      <c r="E812" s="181">
        <v>0</v>
      </c>
      <c r="F812" s="182"/>
      <c r="G812" s="183"/>
      <c r="M812" s="179" t="s">
        <v>383</v>
      </c>
      <c r="O812" s="170"/>
    </row>
    <row r="813" spans="1:104">
      <c r="A813" s="177"/>
      <c r="B813" s="180"/>
      <c r="C813" s="234" t="s">
        <v>384</v>
      </c>
      <c r="D813" s="235"/>
      <c r="E813" s="181">
        <v>0</v>
      </c>
      <c r="F813" s="182"/>
      <c r="G813" s="183"/>
      <c r="M813" s="179" t="s">
        <v>384</v>
      </c>
      <c r="O813" s="170"/>
    </row>
    <row r="814" spans="1:104">
      <c r="A814" s="177"/>
      <c r="B814" s="180"/>
      <c r="C814" s="234" t="s">
        <v>385</v>
      </c>
      <c r="D814" s="235"/>
      <c r="E814" s="181">
        <v>0</v>
      </c>
      <c r="F814" s="182"/>
      <c r="G814" s="183"/>
      <c r="M814" s="179" t="s">
        <v>385</v>
      </c>
      <c r="O814" s="170"/>
    </row>
    <row r="815" spans="1:104">
      <c r="A815" s="177"/>
      <c r="B815" s="180"/>
      <c r="C815" s="234" t="s">
        <v>386</v>
      </c>
      <c r="D815" s="235"/>
      <c r="E815" s="181">
        <v>0</v>
      </c>
      <c r="F815" s="182"/>
      <c r="G815" s="183"/>
      <c r="M815" s="179" t="s">
        <v>386</v>
      </c>
      <c r="O815" s="170"/>
    </row>
    <row r="816" spans="1:104">
      <c r="A816" s="177"/>
      <c r="B816" s="180"/>
      <c r="C816" s="234" t="s">
        <v>387</v>
      </c>
      <c r="D816" s="235"/>
      <c r="E816" s="181">
        <v>0</v>
      </c>
      <c r="F816" s="182"/>
      <c r="G816" s="183"/>
      <c r="M816" s="179" t="s">
        <v>387</v>
      </c>
      <c r="O816" s="170"/>
    </row>
    <row r="817" spans="1:15">
      <c r="A817" s="177"/>
      <c r="B817" s="180"/>
      <c r="C817" s="234" t="s">
        <v>388</v>
      </c>
      <c r="D817" s="235"/>
      <c r="E817" s="181">
        <v>0</v>
      </c>
      <c r="F817" s="182"/>
      <c r="G817" s="183"/>
      <c r="M817" s="179" t="s">
        <v>388</v>
      </c>
      <c r="O817" s="170"/>
    </row>
    <row r="818" spans="1:15">
      <c r="A818" s="177"/>
      <c r="B818" s="180"/>
      <c r="C818" s="234" t="s">
        <v>389</v>
      </c>
      <c r="D818" s="235"/>
      <c r="E818" s="181">
        <v>0</v>
      </c>
      <c r="F818" s="182"/>
      <c r="G818" s="183"/>
      <c r="M818" s="179" t="s">
        <v>389</v>
      </c>
      <c r="O818" s="170"/>
    </row>
    <row r="819" spans="1:15">
      <c r="A819" s="177"/>
      <c r="B819" s="180"/>
      <c r="C819" s="234" t="s">
        <v>390</v>
      </c>
      <c r="D819" s="235"/>
      <c r="E819" s="181">
        <v>0</v>
      </c>
      <c r="F819" s="182"/>
      <c r="G819" s="183"/>
      <c r="M819" s="179" t="s">
        <v>390</v>
      </c>
      <c r="O819" s="170"/>
    </row>
    <row r="820" spans="1:15">
      <c r="A820" s="177"/>
      <c r="B820" s="180"/>
      <c r="C820" s="234" t="s">
        <v>391</v>
      </c>
      <c r="D820" s="235"/>
      <c r="E820" s="181">
        <v>0</v>
      </c>
      <c r="F820" s="182"/>
      <c r="G820" s="183"/>
      <c r="M820" s="179" t="s">
        <v>391</v>
      </c>
      <c r="O820" s="170"/>
    </row>
    <row r="821" spans="1:15">
      <c r="A821" s="177"/>
      <c r="B821" s="180"/>
      <c r="C821" s="234" t="s">
        <v>392</v>
      </c>
      <c r="D821" s="235"/>
      <c r="E821" s="181">
        <v>0</v>
      </c>
      <c r="F821" s="182"/>
      <c r="G821" s="183"/>
      <c r="M821" s="179" t="s">
        <v>392</v>
      </c>
      <c r="O821" s="170"/>
    </row>
    <row r="822" spans="1:15">
      <c r="A822" s="177"/>
      <c r="B822" s="180"/>
      <c r="C822" s="234" t="s">
        <v>393</v>
      </c>
      <c r="D822" s="235"/>
      <c r="E822" s="181">
        <v>0</v>
      </c>
      <c r="F822" s="182"/>
      <c r="G822" s="183"/>
      <c r="M822" s="179" t="s">
        <v>393</v>
      </c>
      <c r="O822" s="170"/>
    </row>
    <row r="823" spans="1:15">
      <c r="A823" s="177"/>
      <c r="B823" s="180"/>
      <c r="C823" s="234" t="s">
        <v>236</v>
      </c>
      <c r="D823" s="235"/>
      <c r="E823" s="181">
        <v>37.17</v>
      </c>
      <c r="F823" s="182"/>
      <c r="G823" s="183"/>
      <c r="M823" s="179" t="s">
        <v>236</v>
      </c>
      <c r="O823" s="170"/>
    </row>
    <row r="824" spans="1:15">
      <c r="A824" s="177"/>
      <c r="B824" s="180"/>
      <c r="C824" s="234" t="s">
        <v>237</v>
      </c>
      <c r="D824" s="235"/>
      <c r="E824" s="181">
        <v>188.4</v>
      </c>
      <c r="F824" s="182"/>
      <c r="G824" s="183"/>
      <c r="M824" s="179" t="s">
        <v>237</v>
      </c>
      <c r="O824" s="170"/>
    </row>
    <row r="825" spans="1:15">
      <c r="A825" s="177"/>
      <c r="B825" s="180"/>
      <c r="C825" s="234" t="s">
        <v>394</v>
      </c>
      <c r="D825" s="235"/>
      <c r="E825" s="181">
        <v>0</v>
      </c>
      <c r="F825" s="182"/>
      <c r="G825" s="183"/>
      <c r="M825" s="179" t="s">
        <v>394</v>
      </c>
      <c r="O825" s="170"/>
    </row>
    <row r="826" spans="1:15">
      <c r="A826" s="177"/>
      <c r="B826" s="180"/>
      <c r="C826" s="234" t="s">
        <v>395</v>
      </c>
      <c r="D826" s="235"/>
      <c r="E826" s="181">
        <v>0</v>
      </c>
      <c r="F826" s="182"/>
      <c r="G826" s="183"/>
      <c r="M826" s="179" t="s">
        <v>395</v>
      </c>
      <c r="O826" s="170"/>
    </row>
    <row r="827" spans="1:15">
      <c r="A827" s="177"/>
      <c r="B827" s="180"/>
      <c r="C827" s="234" t="s">
        <v>333</v>
      </c>
      <c r="D827" s="235"/>
      <c r="E827" s="181">
        <v>0</v>
      </c>
      <c r="F827" s="182"/>
      <c r="G827" s="183"/>
      <c r="M827" s="179" t="s">
        <v>333</v>
      </c>
      <c r="O827" s="170"/>
    </row>
    <row r="828" spans="1:15">
      <c r="A828" s="177"/>
      <c r="B828" s="180"/>
      <c r="C828" s="234" t="s">
        <v>334</v>
      </c>
      <c r="D828" s="235"/>
      <c r="E828" s="181">
        <v>0</v>
      </c>
      <c r="F828" s="182"/>
      <c r="G828" s="183"/>
      <c r="M828" s="179" t="s">
        <v>334</v>
      </c>
      <c r="O828" s="170"/>
    </row>
    <row r="829" spans="1:15">
      <c r="A829" s="177"/>
      <c r="B829" s="180"/>
      <c r="C829" s="234" t="s">
        <v>335</v>
      </c>
      <c r="D829" s="235"/>
      <c r="E829" s="181">
        <v>0</v>
      </c>
      <c r="F829" s="182"/>
      <c r="G829" s="183"/>
      <c r="M829" s="179" t="s">
        <v>335</v>
      </c>
      <c r="O829" s="170"/>
    </row>
    <row r="830" spans="1:15">
      <c r="A830" s="177"/>
      <c r="B830" s="180"/>
      <c r="C830" s="234" t="s">
        <v>396</v>
      </c>
      <c r="D830" s="235"/>
      <c r="E830" s="181">
        <v>0</v>
      </c>
      <c r="F830" s="182"/>
      <c r="G830" s="183"/>
      <c r="M830" s="179" t="s">
        <v>396</v>
      </c>
      <c r="O830" s="170"/>
    </row>
    <row r="831" spans="1:15">
      <c r="A831" s="177"/>
      <c r="B831" s="180"/>
      <c r="C831" s="234" t="s">
        <v>244</v>
      </c>
      <c r="D831" s="235"/>
      <c r="E831" s="181">
        <v>76.784999999999997</v>
      </c>
      <c r="F831" s="182"/>
      <c r="G831" s="183"/>
      <c r="M831" s="179" t="s">
        <v>244</v>
      </c>
      <c r="O831" s="170"/>
    </row>
    <row r="832" spans="1:15">
      <c r="A832" s="177"/>
      <c r="B832" s="180"/>
      <c r="C832" s="234" t="s">
        <v>397</v>
      </c>
      <c r="D832" s="235"/>
      <c r="E832" s="181">
        <v>0</v>
      </c>
      <c r="F832" s="182"/>
      <c r="G832" s="183"/>
      <c r="M832" s="179" t="s">
        <v>397</v>
      </c>
      <c r="O832" s="170"/>
    </row>
    <row r="833" spans="1:15">
      <c r="A833" s="177"/>
      <c r="B833" s="180"/>
      <c r="C833" s="234" t="s">
        <v>132</v>
      </c>
      <c r="D833" s="235"/>
      <c r="E833" s="181">
        <v>0</v>
      </c>
      <c r="F833" s="182"/>
      <c r="G833" s="183"/>
      <c r="M833" s="179" t="s">
        <v>132</v>
      </c>
      <c r="O833" s="170"/>
    </row>
    <row r="834" spans="1:15">
      <c r="A834" s="177"/>
      <c r="B834" s="180"/>
      <c r="C834" s="234" t="s">
        <v>339</v>
      </c>
      <c r="D834" s="235"/>
      <c r="E834" s="181">
        <v>0</v>
      </c>
      <c r="F834" s="182"/>
      <c r="G834" s="183"/>
      <c r="M834" s="179" t="s">
        <v>339</v>
      </c>
      <c r="O834" s="170"/>
    </row>
    <row r="835" spans="1:15">
      <c r="A835" s="177"/>
      <c r="B835" s="180"/>
      <c r="C835" s="234" t="s">
        <v>340</v>
      </c>
      <c r="D835" s="235"/>
      <c r="E835" s="181">
        <v>0</v>
      </c>
      <c r="F835" s="182"/>
      <c r="G835" s="183"/>
      <c r="M835" s="179" t="s">
        <v>340</v>
      </c>
      <c r="O835" s="170"/>
    </row>
    <row r="836" spans="1:15">
      <c r="A836" s="177"/>
      <c r="B836" s="180"/>
      <c r="C836" s="234" t="s">
        <v>341</v>
      </c>
      <c r="D836" s="235"/>
      <c r="E836" s="181">
        <v>0</v>
      </c>
      <c r="F836" s="182"/>
      <c r="G836" s="183"/>
      <c r="M836" s="179" t="s">
        <v>341</v>
      </c>
      <c r="O836" s="170"/>
    </row>
    <row r="837" spans="1:15">
      <c r="A837" s="177"/>
      <c r="B837" s="180"/>
      <c r="C837" s="234" t="s">
        <v>373</v>
      </c>
      <c r="D837" s="235"/>
      <c r="E837" s="181">
        <v>0</v>
      </c>
      <c r="F837" s="182"/>
      <c r="G837" s="183"/>
      <c r="M837" s="179" t="s">
        <v>373</v>
      </c>
      <c r="O837" s="170"/>
    </row>
    <row r="838" spans="1:15">
      <c r="A838" s="177"/>
      <c r="B838" s="180"/>
      <c r="C838" s="234" t="s">
        <v>250</v>
      </c>
      <c r="D838" s="235"/>
      <c r="E838" s="181">
        <v>37.75</v>
      </c>
      <c r="F838" s="182"/>
      <c r="G838" s="183"/>
      <c r="M838" s="179" t="s">
        <v>250</v>
      </c>
      <c r="O838" s="170"/>
    </row>
    <row r="839" spans="1:15">
      <c r="A839" s="177"/>
      <c r="B839" s="180"/>
      <c r="C839" s="234" t="s">
        <v>374</v>
      </c>
      <c r="D839" s="235"/>
      <c r="E839" s="181">
        <v>0</v>
      </c>
      <c r="F839" s="182"/>
      <c r="G839" s="183"/>
      <c r="M839" s="179" t="s">
        <v>374</v>
      </c>
      <c r="O839" s="170"/>
    </row>
    <row r="840" spans="1:15">
      <c r="A840" s="177"/>
      <c r="B840" s="180"/>
      <c r="C840" s="234" t="s">
        <v>252</v>
      </c>
      <c r="D840" s="235"/>
      <c r="E840" s="181">
        <v>37.75</v>
      </c>
      <c r="F840" s="182"/>
      <c r="G840" s="183"/>
      <c r="M840" s="179" t="s">
        <v>252</v>
      </c>
      <c r="O840" s="170"/>
    </row>
    <row r="841" spans="1:15">
      <c r="A841" s="177"/>
      <c r="B841" s="180"/>
      <c r="C841" s="234" t="s">
        <v>346</v>
      </c>
      <c r="D841" s="235"/>
      <c r="E841" s="181">
        <v>0</v>
      </c>
      <c r="F841" s="182"/>
      <c r="G841" s="183"/>
      <c r="M841" s="179" t="s">
        <v>346</v>
      </c>
      <c r="O841" s="170"/>
    </row>
    <row r="842" spans="1:15">
      <c r="A842" s="177"/>
      <c r="B842" s="180"/>
      <c r="C842" s="234" t="s">
        <v>254</v>
      </c>
      <c r="D842" s="235"/>
      <c r="E842" s="181">
        <v>63.08</v>
      </c>
      <c r="F842" s="182"/>
      <c r="G842" s="183"/>
      <c r="M842" s="179" t="s">
        <v>254</v>
      </c>
      <c r="O842" s="170"/>
    </row>
    <row r="843" spans="1:15">
      <c r="A843" s="177"/>
      <c r="B843" s="180"/>
      <c r="C843" s="234" t="s">
        <v>348</v>
      </c>
      <c r="D843" s="235"/>
      <c r="E843" s="181">
        <v>0</v>
      </c>
      <c r="F843" s="182"/>
      <c r="G843" s="183"/>
      <c r="M843" s="179" t="s">
        <v>348</v>
      </c>
      <c r="O843" s="170"/>
    </row>
    <row r="844" spans="1:15">
      <c r="A844" s="177"/>
      <c r="B844" s="180"/>
      <c r="C844" s="234" t="s">
        <v>256</v>
      </c>
      <c r="D844" s="235"/>
      <c r="E844" s="181">
        <v>125.07</v>
      </c>
      <c r="F844" s="182"/>
      <c r="G844" s="183"/>
      <c r="M844" s="179" t="s">
        <v>256</v>
      </c>
      <c r="O844" s="170"/>
    </row>
    <row r="845" spans="1:15">
      <c r="A845" s="177"/>
      <c r="B845" s="180"/>
      <c r="C845" s="234" t="s">
        <v>398</v>
      </c>
      <c r="D845" s="235"/>
      <c r="E845" s="181">
        <v>0</v>
      </c>
      <c r="F845" s="182"/>
      <c r="G845" s="183"/>
      <c r="M845" s="179" t="s">
        <v>398</v>
      </c>
      <c r="O845" s="170"/>
    </row>
    <row r="846" spans="1:15">
      <c r="A846" s="177"/>
      <c r="B846" s="180"/>
      <c r="C846" s="234" t="s">
        <v>375</v>
      </c>
      <c r="D846" s="235"/>
      <c r="E846" s="181">
        <v>0</v>
      </c>
      <c r="F846" s="182"/>
      <c r="G846" s="183"/>
      <c r="M846" s="179" t="s">
        <v>375</v>
      </c>
      <c r="O846" s="170"/>
    </row>
    <row r="847" spans="1:15">
      <c r="A847" s="177"/>
      <c r="B847" s="180"/>
      <c r="C847" s="234" t="s">
        <v>259</v>
      </c>
      <c r="D847" s="235"/>
      <c r="E847" s="181">
        <v>37.75</v>
      </c>
      <c r="F847" s="182"/>
      <c r="G847" s="183"/>
      <c r="M847" s="179" t="s">
        <v>259</v>
      </c>
      <c r="O847" s="170"/>
    </row>
    <row r="848" spans="1:15">
      <c r="A848" s="177"/>
      <c r="B848" s="180"/>
      <c r="C848" s="234" t="s">
        <v>260</v>
      </c>
      <c r="D848" s="235"/>
      <c r="E848" s="181">
        <v>598.27</v>
      </c>
      <c r="F848" s="182"/>
      <c r="G848" s="183"/>
      <c r="M848" s="179" t="s">
        <v>260</v>
      </c>
      <c r="O848" s="170"/>
    </row>
    <row r="849" spans="1:104">
      <c r="A849" s="177"/>
      <c r="B849" s="180"/>
      <c r="C849" s="234" t="s">
        <v>148</v>
      </c>
      <c r="D849" s="235"/>
      <c r="E849" s="181">
        <v>0</v>
      </c>
      <c r="F849" s="182"/>
      <c r="G849" s="183"/>
      <c r="M849" s="179" t="s">
        <v>148</v>
      </c>
      <c r="O849" s="170"/>
    </row>
    <row r="850" spans="1:104">
      <c r="A850" s="177"/>
      <c r="B850" s="180"/>
      <c r="C850" s="234" t="s">
        <v>261</v>
      </c>
      <c r="D850" s="235"/>
      <c r="E850" s="181">
        <v>10.6</v>
      </c>
      <c r="F850" s="182"/>
      <c r="G850" s="183"/>
      <c r="M850" s="179" t="s">
        <v>261</v>
      </c>
      <c r="O850" s="170"/>
    </row>
    <row r="851" spans="1:104">
      <c r="A851" s="177"/>
      <c r="B851" s="180"/>
      <c r="C851" s="234" t="s">
        <v>262</v>
      </c>
      <c r="D851" s="235"/>
      <c r="E851" s="181">
        <v>21.6</v>
      </c>
      <c r="F851" s="182"/>
      <c r="G851" s="183"/>
      <c r="M851" s="179" t="s">
        <v>262</v>
      </c>
      <c r="O851" s="170"/>
    </row>
    <row r="852" spans="1:104">
      <c r="A852" s="177"/>
      <c r="B852" s="180"/>
      <c r="C852" s="234" t="s">
        <v>263</v>
      </c>
      <c r="D852" s="235"/>
      <c r="E852" s="181">
        <v>24</v>
      </c>
      <c r="F852" s="182"/>
      <c r="G852" s="183"/>
      <c r="M852" s="179" t="s">
        <v>263</v>
      </c>
      <c r="O852" s="170"/>
    </row>
    <row r="853" spans="1:104">
      <c r="A853" s="177"/>
      <c r="B853" s="180"/>
      <c r="C853" s="234" t="s">
        <v>357</v>
      </c>
      <c r="D853" s="235"/>
      <c r="E853" s="181">
        <v>0</v>
      </c>
      <c r="F853" s="182"/>
      <c r="G853" s="183"/>
      <c r="M853" s="179" t="s">
        <v>357</v>
      </c>
      <c r="O853" s="170"/>
    </row>
    <row r="854" spans="1:104">
      <c r="A854" s="177"/>
      <c r="B854" s="180"/>
      <c r="C854" s="234" t="s">
        <v>358</v>
      </c>
      <c r="D854" s="235"/>
      <c r="E854" s="181">
        <v>0</v>
      </c>
      <c r="F854" s="182"/>
      <c r="G854" s="183"/>
      <c r="M854" s="179" t="s">
        <v>358</v>
      </c>
      <c r="O854" s="170"/>
    </row>
    <row r="855" spans="1:104">
      <c r="A855" s="171">
        <v>41</v>
      </c>
      <c r="B855" s="172" t="s">
        <v>425</v>
      </c>
      <c r="C855" s="173" t="s">
        <v>426</v>
      </c>
      <c r="D855" s="174" t="s">
        <v>90</v>
      </c>
      <c r="E855" s="175">
        <v>16.965</v>
      </c>
      <c r="F855" s="175">
        <v>0</v>
      </c>
      <c r="G855" s="176">
        <f>E855*F855</f>
        <v>0</v>
      </c>
      <c r="O855" s="170">
        <v>2</v>
      </c>
      <c r="AA855" s="146">
        <v>1</v>
      </c>
      <c r="AB855" s="146">
        <v>1</v>
      </c>
      <c r="AC855" s="146">
        <v>1</v>
      </c>
      <c r="AZ855" s="146">
        <v>1</v>
      </c>
      <c r="BA855" s="146">
        <f>IF(AZ855=1,G855,0)</f>
        <v>0</v>
      </c>
      <c r="BB855" s="146">
        <f>IF(AZ855=2,G855,0)</f>
        <v>0</v>
      </c>
      <c r="BC855" s="146">
        <f>IF(AZ855=3,G855,0)</f>
        <v>0</v>
      </c>
      <c r="BD855" s="146">
        <f>IF(AZ855=4,G855,0)</f>
        <v>0</v>
      </c>
      <c r="BE855" s="146">
        <f>IF(AZ855=5,G855,0)</f>
        <v>0</v>
      </c>
      <c r="CA855" s="170">
        <v>1</v>
      </c>
      <c r="CB855" s="170">
        <v>1</v>
      </c>
      <c r="CZ855" s="146">
        <v>0.25</v>
      </c>
    </row>
    <row r="856" spans="1:104">
      <c r="A856" s="177"/>
      <c r="B856" s="178"/>
      <c r="C856" s="231" t="s">
        <v>427</v>
      </c>
      <c r="D856" s="232"/>
      <c r="E856" s="232"/>
      <c r="F856" s="232"/>
      <c r="G856" s="233"/>
      <c r="L856" s="179" t="s">
        <v>427</v>
      </c>
      <c r="O856" s="170">
        <v>3</v>
      </c>
    </row>
    <row r="857" spans="1:104">
      <c r="A857" s="177"/>
      <c r="B857" s="180"/>
      <c r="C857" s="234" t="s">
        <v>108</v>
      </c>
      <c r="D857" s="235"/>
      <c r="E857" s="181">
        <v>0</v>
      </c>
      <c r="F857" s="182"/>
      <c r="G857" s="183"/>
      <c r="M857" s="179" t="s">
        <v>108</v>
      </c>
      <c r="O857" s="170"/>
    </row>
    <row r="858" spans="1:104">
      <c r="A858" s="177"/>
      <c r="B858" s="180"/>
      <c r="C858" s="234" t="s">
        <v>381</v>
      </c>
      <c r="D858" s="235"/>
      <c r="E858" s="181">
        <v>0</v>
      </c>
      <c r="F858" s="182"/>
      <c r="G858" s="183"/>
      <c r="M858" s="179" t="s">
        <v>381</v>
      </c>
      <c r="O858" s="170"/>
    </row>
    <row r="859" spans="1:104">
      <c r="A859" s="177"/>
      <c r="B859" s="180"/>
      <c r="C859" s="234" t="s">
        <v>382</v>
      </c>
      <c r="D859" s="235"/>
      <c r="E859" s="181">
        <v>0</v>
      </c>
      <c r="F859" s="182"/>
      <c r="G859" s="183"/>
      <c r="M859" s="179" t="s">
        <v>382</v>
      </c>
      <c r="O859" s="170"/>
    </row>
    <row r="860" spans="1:104">
      <c r="A860" s="177"/>
      <c r="B860" s="180"/>
      <c r="C860" s="234" t="s">
        <v>383</v>
      </c>
      <c r="D860" s="235"/>
      <c r="E860" s="181">
        <v>0</v>
      </c>
      <c r="F860" s="182"/>
      <c r="G860" s="183"/>
      <c r="M860" s="179" t="s">
        <v>383</v>
      </c>
      <c r="O860" s="170"/>
    </row>
    <row r="861" spans="1:104">
      <c r="A861" s="177"/>
      <c r="B861" s="180"/>
      <c r="C861" s="234" t="s">
        <v>384</v>
      </c>
      <c r="D861" s="235"/>
      <c r="E861" s="181">
        <v>0</v>
      </c>
      <c r="F861" s="182"/>
      <c r="G861" s="183"/>
      <c r="M861" s="179" t="s">
        <v>384</v>
      </c>
      <c r="O861" s="170"/>
    </row>
    <row r="862" spans="1:104">
      <c r="A862" s="177"/>
      <c r="B862" s="180"/>
      <c r="C862" s="234" t="s">
        <v>385</v>
      </c>
      <c r="D862" s="235"/>
      <c r="E862" s="181">
        <v>0</v>
      </c>
      <c r="F862" s="182"/>
      <c r="G862" s="183"/>
      <c r="M862" s="179" t="s">
        <v>385</v>
      </c>
      <c r="O862" s="170"/>
    </row>
    <row r="863" spans="1:104">
      <c r="A863" s="177"/>
      <c r="B863" s="180"/>
      <c r="C863" s="234" t="s">
        <v>386</v>
      </c>
      <c r="D863" s="235"/>
      <c r="E863" s="181">
        <v>0</v>
      </c>
      <c r="F863" s="182"/>
      <c r="G863" s="183"/>
      <c r="M863" s="179" t="s">
        <v>386</v>
      </c>
      <c r="O863" s="170"/>
    </row>
    <row r="864" spans="1:104">
      <c r="A864" s="177"/>
      <c r="B864" s="180"/>
      <c r="C864" s="234" t="s">
        <v>387</v>
      </c>
      <c r="D864" s="235"/>
      <c r="E864" s="181">
        <v>0</v>
      </c>
      <c r="F864" s="182"/>
      <c r="G864" s="183"/>
      <c r="M864" s="179" t="s">
        <v>387</v>
      </c>
      <c r="O864" s="170"/>
    </row>
    <row r="865" spans="1:15">
      <c r="A865" s="177"/>
      <c r="B865" s="180"/>
      <c r="C865" s="234" t="s">
        <v>388</v>
      </c>
      <c r="D865" s="235"/>
      <c r="E865" s="181">
        <v>0</v>
      </c>
      <c r="F865" s="182"/>
      <c r="G865" s="183"/>
      <c r="M865" s="179" t="s">
        <v>388</v>
      </c>
      <c r="O865" s="170"/>
    </row>
    <row r="866" spans="1:15">
      <c r="A866" s="177"/>
      <c r="B866" s="180"/>
      <c r="C866" s="234" t="s">
        <v>389</v>
      </c>
      <c r="D866" s="235"/>
      <c r="E866" s="181">
        <v>0</v>
      </c>
      <c r="F866" s="182"/>
      <c r="G866" s="183"/>
      <c r="M866" s="179" t="s">
        <v>389</v>
      </c>
      <c r="O866" s="170"/>
    </row>
    <row r="867" spans="1:15">
      <c r="A867" s="177"/>
      <c r="B867" s="180"/>
      <c r="C867" s="234" t="s">
        <v>390</v>
      </c>
      <c r="D867" s="235"/>
      <c r="E867" s="181">
        <v>0</v>
      </c>
      <c r="F867" s="182"/>
      <c r="G867" s="183"/>
      <c r="M867" s="179" t="s">
        <v>390</v>
      </c>
      <c r="O867" s="170"/>
    </row>
    <row r="868" spans="1:15">
      <c r="A868" s="177"/>
      <c r="B868" s="180"/>
      <c r="C868" s="234" t="s">
        <v>391</v>
      </c>
      <c r="D868" s="235"/>
      <c r="E868" s="181">
        <v>0</v>
      </c>
      <c r="F868" s="182"/>
      <c r="G868" s="183"/>
      <c r="M868" s="179" t="s">
        <v>391</v>
      </c>
      <c r="O868" s="170"/>
    </row>
    <row r="869" spans="1:15">
      <c r="A869" s="177"/>
      <c r="B869" s="180"/>
      <c r="C869" s="234" t="s">
        <v>392</v>
      </c>
      <c r="D869" s="235"/>
      <c r="E869" s="181">
        <v>0</v>
      </c>
      <c r="F869" s="182"/>
      <c r="G869" s="183"/>
      <c r="M869" s="179" t="s">
        <v>392</v>
      </c>
      <c r="O869" s="170"/>
    </row>
    <row r="870" spans="1:15">
      <c r="A870" s="177"/>
      <c r="B870" s="180"/>
      <c r="C870" s="234" t="s">
        <v>393</v>
      </c>
      <c r="D870" s="235"/>
      <c r="E870" s="181">
        <v>0</v>
      </c>
      <c r="F870" s="182"/>
      <c r="G870" s="183"/>
      <c r="M870" s="179" t="s">
        <v>393</v>
      </c>
      <c r="O870" s="170"/>
    </row>
    <row r="871" spans="1:15">
      <c r="A871" s="177"/>
      <c r="B871" s="180"/>
      <c r="C871" s="234" t="s">
        <v>329</v>
      </c>
      <c r="D871" s="235"/>
      <c r="E871" s="181">
        <v>0</v>
      </c>
      <c r="F871" s="182"/>
      <c r="G871" s="183"/>
      <c r="M871" s="179" t="s">
        <v>329</v>
      </c>
      <c r="O871" s="170"/>
    </row>
    <row r="872" spans="1:15">
      <c r="A872" s="177"/>
      <c r="B872" s="180"/>
      <c r="C872" s="234" t="s">
        <v>330</v>
      </c>
      <c r="D872" s="235"/>
      <c r="E872" s="181">
        <v>0</v>
      </c>
      <c r="F872" s="182"/>
      <c r="G872" s="183"/>
      <c r="M872" s="179" t="s">
        <v>330</v>
      </c>
      <c r="O872" s="170"/>
    </row>
    <row r="873" spans="1:15">
      <c r="A873" s="177"/>
      <c r="B873" s="180"/>
      <c r="C873" s="234" t="s">
        <v>394</v>
      </c>
      <c r="D873" s="235"/>
      <c r="E873" s="181">
        <v>0</v>
      </c>
      <c r="F873" s="182"/>
      <c r="G873" s="183"/>
      <c r="M873" s="179" t="s">
        <v>394</v>
      </c>
      <c r="O873" s="170"/>
    </row>
    <row r="874" spans="1:15">
      <c r="A874" s="177"/>
      <c r="B874" s="180"/>
      <c r="C874" s="234" t="s">
        <v>395</v>
      </c>
      <c r="D874" s="235"/>
      <c r="E874" s="181">
        <v>0</v>
      </c>
      <c r="F874" s="182"/>
      <c r="G874" s="183"/>
      <c r="M874" s="179" t="s">
        <v>395</v>
      </c>
      <c r="O874" s="170"/>
    </row>
    <row r="875" spans="1:15">
      <c r="A875" s="177"/>
      <c r="B875" s="180"/>
      <c r="C875" s="234" t="s">
        <v>333</v>
      </c>
      <c r="D875" s="235"/>
      <c r="E875" s="181">
        <v>0</v>
      </c>
      <c r="F875" s="182"/>
      <c r="G875" s="183"/>
      <c r="M875" s="179" t="s">
        <v>333</v>
      </c>
      <c r="O875" s="170"/>
    </row>
    <row r="876" spans="1:15">
      <c r="A876" s="177"/>
      <c r="B876" s="180"/>
      <c r="C876" s="234" t="s">
        <v>334</v>
      </c>
      <c r="D876" s="235"/>
      <c r="E876" s="181">
        <v>0</v>
      </c>
      <c r="F876" s="182"/>
      <c r="G876" s="183"/>
      <c r="M876" s="179" t="s">
        <v>334</v>
      </c>
      <c r="O876" s="170"/>
    </row>
    <row r="877" spans="1:15">
      <c r="A877" s="177"/>
      <c r="B877" s="180"/>
      <c r="C877" s="234" t="s">
        <v>335</v>
      </c>
      <c r="D877" s="235"/>
      <c r="E877" s="181">
        <v>0</v>
      </c>
      <c r="F877" s="182"/>
      <c r="G877" s="183"/>
      <c r="M877" s="179" t="s">
        <v>335</v>
      </c>
      <c r="O877" s="170"/>
    </row>
    <row r="878" spans="1:15">
      <c r="A878" s="177"/>
      <c r="B878" s="180"/>
      <c r="C878" s="234" t="s">
        <v>396</v>
      </c>
      <c r="D878" s="235"/>
      <c r="E878" s="181">
        <v>0</v>
      </c>
      <c r="F878" s="182"/>
      <c r="G878" s="183"/>
      <c r="M878" s="179" t="s">
        <v>396</v>
      </c>
      <c r="O878" s="170"/>
    </row>
    <row r="879" spans="1:15">
      <c r="A879" s="177"/>
      <c r="B879" s="180"/>
      <c r="C879" s="234" t="s">
        <v>337</v>
      </c>
      <c r="D879" s="235"/>
      <c r="E879" s="181">
        <v>0</v>
      </c>
      <c r="F879" s="182"/>
      <c r="G879" s="183"/>
      <c r="M879" s="179" t="s">
        <v>337</v>
      </c>
      <c r="O879" s="170"/>
    </row>
    <row r="880" spans="1:15">
      <c r="A880" s="177"/>
      <c r="B880" s="180"/>
      <c r="C880" s="234" t="s">
        <v>397</v>
      </c>
      <c r="D880" s="235"/>
      <c r="E880" s="181">
        <v>0</v>
      </c>
      <c r="F880" s="182"/>
      <c r="G880" s="183"/>
      <c r="M880" s="179" t="s">
        <v>397</v>
      </c>
      <c r="O880" s="170"/>
    </row>
    <row r="881" spans="1:15">
      <c r="A881" s="177"/>
      <c r="B881" s="180"/>
      <c r="C881" s="234" t="s">
        <v>132</v>
      </c>
      <c r="D881" s="235"/>
      <c r="E881" s="181">
        <v>0</v>
      </c>
      <c r="F881" s="182"/>
      <c r="G881" s="183"/>
      <c r="M881" s="179" t="s">
        <v>132</v>
      </c>
      <c r="O881" s="170"/>
    </row>
    <row r="882" spans="1:15">
      <c r="A882" s="177"/>
      <c r="B882" s="180"/>
      <c r="C882" s="234" t="s">
        <v>339</v>
      </c>
      <c r="D882" s="235"/>
      <c r="E882" s="181">
        <v>0</v>
      </c>
      <c r="F882" s="182"/>
      <c r="G882" s="183"/>
      <c r="M882" s="179" t="s">
        <v>339</v>
      </c>
      <c r="O882" s="170"/>
    </row>
    <row r="883" spans="1:15">
      <c r="A883" s="177"/>
      <c r="B883" s="180"/>
      <c r="C883" s="234" t="s">
        <v>340</v>
      </c>
      <c r="D883" s="235"/>
      <c r="E883" s="181">
        <v>0</v>
      </c>
      <c r="F883" s="182"/>
      <c r="G883" s="183"/>
      <c r="M883" s="179" t="s">
        <v>340</v>
      </c>
      <c r="O883" s="170"/>
    </row>
    <row r="884" spans="1:15">
      <c r="A884" s="177"/>
      <c r="B884" s="180"/>
      <c r="C884" s="234" t="s">
        <v>341</v>
      </c>
      <c r="D884" s="235"/>
      <c r="E884" s="181">
        <v>0</v>
      </c>
      <c r="F884" s="182"/>
      <c r="G884" s="183"/>
      <c r="M884" s="179" t="s">
        <v>341</v>
      </c>
      <c r="O884" s="170"/>
    </row>
    <row r="885" spans="1:15">
      <c r="A885" s="177"/>
      <c r="B885" s="180"/>
      <c r="C885" s="234" t="s">
        <v>428</v>
      </c>
      <c r="D885" s="235"/>
      <c r="E885" s="181">
        <v>5.6550000000000002</v>
      </c>
      <c r="F885" s="182"/>
      <c r="G885" s="183"/>
      <c r="M885" s="179" t="s">
        <v>428</v>
      </c>
      <c r="O885" s="170"/>
    </row>
    <row r="886" spans="1:15">
      <c r="A886" s="177"/>
      <c r="B886" s="180"/>
      <c r="C886" s="234" t="s">
        <v>343</v>
      </c>
      <c r="D886" s="235"/>
      <c r="E886" s="181">
        <v>0</v>
      </c>
      <c r="F886" s="182"/>
      <c r="G886" s="183"/>
      <c r="M886" s="179" t="s">
        <v>343</v>
      </c>
      <c r="O886" s="170"/>
    </row>
    <row r="887" spans="1:15">
      <c r="A887" s="177"/>
      <c r="B887" s="180"/>
      <c r="C887" s="234" t="s">
        <v>429</v>
      </c>
      <c r="D887" s="235"/>
      <c r="E887" s="181">
        <v>5.6550000000000002</v>
      </c>
      <c r="F887" s="182"/>
      <c r="G887" s="183"/>
      <c r="M887" s="179" t="s">
        <v>429</v>
      </c>
      <c r="O887" s="170"/>
    </row>
    <row r="888" spans="1:15">
      <c r="A888" s="177"/>
      <c r="B888" s="180"/>
      <c r="C888" s="234" t="s">
        <v>345</v>
      </c>
      <c r="D888" s="235"/>
      <c r="E888" s="181">
        <v>0</v>
      </c>
      <c r="F888" s="182"/>
      <c r="G888" s="183"/>
      <c r="M888" s="179" t="s">
        <v>345</v>
      </c>
      <c r="O888" s="170"/>
    </row>
    <row r="889" spans="1:15">
      <c r="A889" s="177"/>
      <c r="B889" s="180"/>
      <c r="C889" s="234" t="s">
        <v>346</v>
      </c>
      <c r="D889" s="235"/>
      <c r="E889" s="181">
        <v>0</v>
      </c>
      <c r="F889" s="182"/>
      <c r="G889" s="183"/>
      <c r="M889" s="179" t="s">
        <v>346</v>
      </c>
      <c r="O889" s="170"/>
    </row>
    <row r="890" spans="1:15">
      <c r="A890" s="177"/>
      <c r="B890" s="180"/>
      <c r="C890" s="234" t="s">
        <v>347</v>
      </c>
      <c r="D890" s="235"/>
      <c r="E890" s="181">
        <v>0</v>
      </c>
      <c r="F890" s="182"/>
      <c r="G890" s="183"/>
      <c r="M890" s="179" t="s">
        <v>347</v>
      </c>
      <c r="O890" s="170"/>
    </row>
    <row r="891" spans="1:15">
      <c r="A891" s="177"/>
      <c r="B891" s="180"/>
      <c r="C891" s="234" t="s">
        <v>348</v>
      </c>
      <c r="D891" s="235"/>
      <c r="E891" s="181">
        <v>0</v>
      </c>
      <c r="F891" s="182"/>
      <c r="G891" s="183"/>
      <c r="M891" s="179" t="s">
        <v>348</v>
      </c>
      <c r="O891" s="170"/>
    </row>
    <row r="892" spans="1:15">
      <c r="A892" s="177"/>
      <c r="B892" s="180"/>
      <c r="C892" s="234" t="s">
        <v>349</v>
      </c>
      <c r="D892" s="235"/>
      <c r="E892" s="181">
        <v>0</v>
      </c>
      <c r="F892" s="182"/>
      <c r="G892" s="183"/>
      <c r="M892" s="179" t="s">
        <v>349</v>
      </c>
      <c r="O892" s="170"/>
    </row>
    <row r="893" spans="1:15">
      <c r="A893" s="177"/>
      <c r="B893" s="180"/>
      <c r="C893" s="234" t="s">
        <v>398</v>
      </c>
      <c r="D893" s="235"/>
      <c r="E893" s="181">
        <v>0</v>
      </c>
      <c r="F893" s="182"/>
      <c r="G893" s="183"/>
      <c r="M893" s="179" t="s">
        <v>398</v>
      </c>
      <c r="O893" s="170"/>
    </row>
    <row r="894" spans="1:15">
      <c r="A894" s="177"/>
      <c r="B894" s="180"/>
      <c r="C894" s="234" t="s">
        <v>430</v>
      </c>
      <c r="D894" s="235"/>
      <c r="E894" s="181">
        <v>5.6550000000000002</v>
      </c>
      <c r="F894" s="182"/>
      <c r="G894" s="183"/>
      <c r="M894" s="179" t="s">
        <v>430</v>
      </c>
      <c r="O894" s="170"/>
    </row>
    <row r="895" spans="1:15">
      <c r="A895" s="177"/>
      <c r="B895" s="180"/>
      <c r="C895" s="234" t="s">
        <v>352</v>
      </c>
      <c r="D895" s="235"/>
      <c r="E895" s="181">
        <v>0</v>
      </c>
      <c r="F895" s="182"/>
      <c r="G895" s="183"/>
      <c r="M895" s="179" t="s">
        <v>352</v>
      </c>
      <c r="O895" s="170"/>
    </row>
    <row r="896" spans="1:15">
      <c r="A896" s="177"/>
      <c r="B896" s="180"/>
      <c r="C896" s="234" t="s">
        <v>353</v>
      </c>
      <c r="D896" s="235"/>
      <c r="E896" s="181">
        <v>0</v>
      </c>
      <c r="F896" s="182"/>
      <c r="G896" s="183"/>
      <c r="M896" s="179" t="s">
        <v>353</v>
      </c>
      <c r="O896" s="170"/>
    </row>
    <row r="897" spans="1:104">
      <c r="A897" s="177"/>
      <c r="B897" s="180"/>
      <c r="C897" s="234" t="s">
        <v>148</v>
      </c>
      <c r="D897" s="235"/>
      <c r="E897" s="181">
        <v>0</v>
      </c>
      <c r="F897" s="182"/>
      <c r="G897" s="183"/>
      <c r="M897" s="179" t="s">
        <v>148</v>
      </c>
      <c r="O897" s="170"/>
    </row>
    <row r="898" spans="1:104">
      <c r="A898" s="177"/>
      <c r="B898" s="180"/>
      <c r="C898" s="234" t="s">
        <v>354</v>
      </c>
      <c r="D898" s="235"/>
      <c r="E898" s="181">
        <v>0</v>
      </c>
      <c r="F898" s="182"/>
      <c r="G898" s="183"/>
      <c r="M898" s="179" t="s">
        <v>354</v>
      </c>
      <c r="O898" s="170"/>
    </row>
    <row r="899" spans="1:104">
      <c r="A899" s="177"/>
      <c r="B899" s="180"/>
      <c r="C899" s="234" t="s">
        <v>355</v>
      </c>
      <c r="D899" s="235"/>
      <c r="E899" s="181">
        <v>0</v>
      </c>
      <c r="F899" s="182"/>
      <c r="G899" s="183"/>
      <c r="M899" s="179" t="s">
        <v>355</v>
      </c>
      <c r="O899" s="170"/>
    </row>
    <row r="900" spans="1:104">
      <c r="A900" s="177"/>
      <c r="B900" s="180"/>
      <c r="C900" s="234" t="s">
        <v>356</v>
      </c>
      <c r="D900" s="235"/>
      <c r="E900" s="181">
        <v>0</v>
      </c>
      <c r="F900" s="182"/>
      <c r="G900" s="183"/>
      <c r="M900" s="179" t="s">
        <v>356</v>
      </c>
      <c r="O900" s="170"/>
    </row>
    <row r="901" spans="1:104">
      <c r="A901" s="177"/>
      <c r="B901" s="180"/>
      <c r="C901" s="234" t="s">
        <v>357</v>
      </c>
      <c r="D901" s="235"/>
      <c r="E901" s="181">
        <v>0</v>
      </c>
      <c r="F901" s="182"/>
      <c r="G901" s="183"/>
      <c r="M901" s="179" t="s">
        <v>357</v>
      </c>
      <c r="O901" s="170"/>
    </row>
    <row r="902" spans="1:104">
      <c r="A902" s="177"/>
      <c r="B902" s="180"/>
      <c r="C902" s="234" t="s">
        <v>358</v>
      </c>
      <c r="D902" s="235"/>
      <c r="E902" s="181">
        <v>0</v>
      </c>
      <c r="F902" s="182"/>
      <c r="G902" s="183"/>
      <c r="M902" s="179" t="s">
        <v>358</v>
      </c>
      <c r="O902" s="170"/>
    </row>
    <row r="903" spans="1:104">
      <c r="A903" s="171">
        <v>42</v>
      </c>
      <c r="B903" s="172" t="s">
        <v>431</v>
      </c>
      <c r="C903" s="173" t="s">
        <v>432</v>
      </c>
      <c r="D903" s="174" t="s">
        <v>90</v>
      </c>
      <c r="E903" s="175">
        <v>33.93</v>
      </c>
      <c r="F903" s="175">
        <v>0</v>
      </c>
      <c r="G903" s="176">
        <f>E903*F903</f>
        <v>0</v>
      </c>
      <c r="O903" s="170">
        <v>2</v>
      </c>
      <c r="AA903" s="146">
        <v>1</v>
      </c>
      <c r="AB903" s="146">
        <v>1</v>
      </c>
      <c r="AC903" s="146">
        <v>1</v>
      </c>
      <c r="AZ903" s="146">
        <v>1</v>
      </c>
      <c r="BA903" s="146">
        <f>IF(AZ903=1,G903,0)</f>
        <v>0</v>
      </c>
      <c r="BB903" s="146">
        <f>IF(AZ903=2,G903,0)</f>
        <v>0</v>
      </c>
      <c r="BC903" s="146">
        <f>IF(AZ903=3,G903,0)</f>
        <v>0</v>
      </c>
      <c r="BD903" s="146">
        <f>IF(AZ903=4,G903,0)</f>
        <v>0</v>
      </c>
      <c r="BE903" s="146">
        <f>IF(AZ903=5,G903,0)</f>
        <v>0</v>
      </c>
      <c r="CA903" s="170">
        <v>1</v>
      </c>
      <c r="CB903" s="170">
        <v>1</v>
      </c>
      <c r="CZ903" s="146">
        <v>0.45</v>
      </c>
    </row>
    <row r="904" spans="1:104">
      <c r="A904" s="177"/>
      <c r="B904" s="178"/>
      <c r="C904" s="231" t="s">
        <v>433</v>
      </c>
      <c r="D904" s="232"/>
      <c r="E904" s="232"/>
      <c r="F904" s="232"/>
      <c r="G904" s="233"/>
      <c r="L904" s="179" t="s">
        <v>433</v>
      </c>
      <c r="O904" s="170">
        <v>3</v>
      </c>
    </row>
    <row r="905" spans="1:104">
      <c r="A905" s="177"/>
      <c r="B905" s="180"/>
      <c r="C905" s="234" t="s">
        <v>108</v>
      </c>
      <c r="D905" s="235"/>
      <c r="E905" s="181">
        <v>0</v>
      </c>
      <c r="F905" s="182"/>
      <c r="G905" s="183"/>
      <c r="M905" s="179" t="s">
        <v>108</v>
      </c>
      <c r="O905" s="170"/>
    </row>
    <row r="906" spans="1:104">
      <c r="A906" s="177"/>
      <c r="B906" s="180"/>
      <c r="C906" s="234" t="s">
        <v>381</v>
      </c>
      <c r="D906" s="235"/>
      <c r="E906" s="181">
        <v>0</v>
      </c>
      <c r="F906" s="182"/>
      <c r="G906" s="183"/>
      <c r="M906" s="179" t="s">
        <v>381</v>
      </c>
      <c r="O906" s="170"/>
    </row>
    <row r="907" spans="1:104">
      <c r="A907" s="177"/>
      <c r="B907" s="180"/>
      <c r="C907" s="234" t="s">
        <v>382</v>
      </c>
      <c r="D907" s="235"/>
      <c r="E907" s="181">
        <v>0</v>
      </c>
      <c r="F907" s="182"/>
      <c r="G907" s="183"/>
      <c r="M907" s="179" t="s">
        <v>382</v>
      </c>
      <c r="O907" s="170"/>
    </row>
    <row r="908" spans="1:104">
      <c r="A908" s="177"/>
      <c r="B908" s="180"/>
      <c r="C908" s="234" t="s">
        <v>383</v>
      </c>
      <c r="D908" s="235"/>
      <c r="E908" s="181">
        <v>0</v>
      </c>
      <c r="F908" s="182"/>
      <c r="G908" s="183"/>
      <c r="M908" s="179" t="s">
        <v>383</v>
      </c>
      <c r="O908" s="170"/>
    </row>
    <row r="909" spans="1:104">
      <c r="A909" s="177"/>
      <c r="B909" s="180"/>
      <c r="C909" s="234" t="s">
        <v>384</v>
      </c>
      <c r="D909" s="235"/>
      <c r="E909" s="181">
        <v>0</v>
      </c>
      <c r="F909" s="182"/>
      <c r="G909" s="183"/>
      <c r="M909" s="179" t="s">
        <v>384</v>
      </c>
      <c r="O909" s="170"/>
    </row>
    <row r="910" spans="1:104">
      <c r="A910" s="177"/>
      <c r="B910" s="180"/>
      <c r="C910" s="234" t="s">
        <v>385</v>
      </c>
      <c r="D910" s="235"/>
      <c r="E910" s="181">
        <v>0</v>
      </c>
      <c r="F910" s="182"/>
      <c r="G910" s="183"/>
      <c r="M910" s="179" t="s">
        <v>385</v>
      </c>
      <c r="O910" s="170"/>
    </row>
    <row r="911" spans="1:104">
      <c r="A911" s="177"/>
      <c r="B911" s="180"/>
      <c r="C911" s="234" t="s">
        <v>386</v>
      </c>
      <c r="D911" s="235"/>
      <c r="E911" s="181">
        <v>0</v>
      </c>
      <c r="F911" s="182"/>
      <c r="G911" s="183"/>
      <c r="M911" s="179" t="s">
        <v>386</v>
      </c>
      <c r="O911" s="170"/>
    </row>
    <row r="912" spans="1:104">
      <c r="A912" s="177"/>
      <c r="B912" s="180"/>
      <c r="C912" s="234" t="s">
        <v>387</v>
      </c>
      <c r="D912" s="235"/>
      <c r="E912" s="181">
        <v>0</v>
      </c>
      <c r="F912" s="182"/>
      <c r="G912" s="183"/>
      <c r="M912" s="179" t="s">
        <v>387</v>
      </c>
      <c r="O912" s="170"/>
    </row>
    <row r="913" spans="1:15">
      <c r="A913" s="177"/>
      <c r="B913" s="180"/>
      <c r="C913" s="234" t="s">
        <v>388</v>
      </c>
      <c r="D913" s="235"/>
      <c r="E913" s="181">
        <v>0</v>
      </c>
      <c r="F913" s="182"/>
      <c r="G913" s="183"/>
      <c r="M913" s="179" t="s">
        <v>388</v>
      </c>
      <c r="O913" s="170"/>
    </row>
    <row r="914" spans="1:15">
      <c r="A914" s="177"/>
      <c r="B914" s="180"/>
      <c r="C914" s="234" t="s">
        <v>389</v>
      </c>
      <c r="D914" s="235"/>
      <c r="E914" s="181">
        <v>0</v>
      </c>
      <c r="F914" s="182"/>
      <c r="G914" s="183"/>
      <c r="M914" s="179" t="s">
        <v>389</v>
      </c>
      <c r="O914" s="170"/>
    </row>
    <row r="915" spans="1:15">
      <c r="A915" s="177"/>
      <c r="B915" s="180"/>
      <c r="C915" s="234" t="s">
        <v>390</v>
      </c>
      <c r="D915" s="235"/>
      <c r="E915" s="181">
        <v>0</v>
      </c>
      <c r="F915" s="182"/>
      <c r="G915" s="183"/>
      <c r="M915" s="179" t="s">
        <v>390</v>
      </c>
      <c r="O915" s="170"/>
    </row>
    <row r="916" spans="1:15">
      <c r="A916" s="177"/>
      <c r="B916" s="180"/>
      <c r="C916" s="234" t="s">
        <v>391</v>
      </c>
      <c r="D916" s="235"/>
      <c r="E916" s="181">
        <v>0</v>
      </c>
      <c r="F916" s="182"/>
      <c r="G916" s="183"/>
      <c r="M916" s="179" t="s">
        <v>391</v>
      </c>
      <c r="O916" s="170"/>
    </row>
    <row r="917" spans="1:15">
      <c r="A917" s="177"/>
      <c r="B917" s="180"/>
      <c r="C917" s="234" t="s">
        <v>392</v>
      </c>
      <c r="D917" s="235"/>
      <c r="E917" s="181">
        <v>0</v>
      </c>
      <c r="F917" s="182"/>
      <c r="G917" s="183"/>
      <c r="M917" s="179" t="s">
        <v>392</v>
      </c>
      <c r="O917" s="170"/>
    </row>
    <row r="918" spans="1:15">
      <c r="A918" s="177"/>
      <c r="B918" s="180"/>
      <c r="C918" s="234" t="s">
        <v>393</v>
      </c>
      <c r="D918" s="235"/>
      <c r="E918" s="181">
        <v>0</v>
      </c>
      <c r="F918" s="182"/>
      <c r="G918" s="183"/>
      <c r="M918" s="179" t="s">
        <v>393</v>
      </c>
      <c r="O918" s="170"/>
    </row>
    <row r="919" spans="1:15">
      <c r="A919" s="177"/>
      <c r="B919" s="180"/>
      <c r="C919" s="234" t="s">
        <v>329</v>
      </c>
      <c r="D919" s="235"/>
      <c r="E919" s="181">
        <v>0</v>
      </c>
      <c r="F919" s="182"/>
      <c r="G919" s="183"/>
      <c r="M919" s="179" t="s">
        <v>329</v>
      </c>
      <c r="O919" s="170"/>
    </row>
    <row r="920" spans="1:15">
      <c r="A920" s="177"/>
      <c r="B920" s="180"/>
      <c r="C920" s="234" t="s">
        <v>330</v>
      </c>
      <c r="D920" s="235"/>
      <c r="E920" s="181">
        <v>0</v>
      </c>
      <c r="F920" s="182"/>
      <c r="G920" s="183"/>
      <c r="M920" s="179" t="s">
        <v>330</v>
      </c>
      <c r="O920" s="170"/>
    </row>
    <row r="921" spans="1:15">
      <c r="A921" s="177"/>
      <c r="B921" s="180"/>
      <c r="C921" s="234" t="s">
        <v>394</v>
      </c>
      <c r="D921" s="235"/>
      <c r="E921" s="181">
        <v>0</v>
      </c>
      <c r="F921" s="182"/>
      <c r="G921" s="183"/>
      <c r="M921" s="179" t="s">
        <v>394</v>
      </c>
      <c r="O921" s="170"/>
    </row>
    <row r="922" spans="1:15">
      <c r="A922" s="177"/>
      <c r="B922" s="180"/>
      <c r="C922" s="234" t="s">
        <v>395</v>
      </c>
      <c r="D922" s="235"/>
      <c r="E922" s="181">
        <v>0</v>
      </c>
      <c r="F922" s="182"/>
      <c r="G922" s="183"/>
      <c r="M922" s="179" t="s">
        <v>395</v>
      </c>
      <c r="O922" s="170"/>
    </row>
    <row r="923" spans="1:15">
      <c r="A923" s="177"/>
      <c r="B923" s="180"/>
      <c r="C923" s="234" t="s">
        <v>333</v>
      </c>
      <c r="D923" s="235"/>
      <c r="E923" s="181">
        <v>0</v>
      </c>
      <c r="F923" s="182"/>
      <c r="G923" s="183"/>
      <c r="M923" s="179" t="s">
        <v>333</v>
      </c>
      <c r="O923" s="170"/>
    </row>
    <row r="924" spans="1:15">
      <c r="A924" s="177"/>
      <c r="B924" s="180"/>
      <c r="C924" s="234" t="s">
        <v>334</v>
      </c>
      <c r="D924" s="235"/>
      <c r="E924" s="181">
        <v>0</v>
      </c>
      <c r="F924" s="182"/>
      <c r="G924" s="183"/>
      <c r="M924" s="179" t="s">
        <v>334</v>
      </c>
      <c r="O924" s="170"/>
    </row>
    <row r="925" spans="1:15">
      <c r="A925" s="177"/>
      <c r="B925" s="180"/>
      <c r="C925" s="234" t="s">
        <v>335</v>
      </c>
      <c r="D925" s="235"/>
      <c r="E925" s="181">
        <v>0</v>
      </c>
      <c r="F925" s="182"/>
      <c r="G925" s="183"/>
      <c r="M925" s="179" t="s">
        <v>335</v>
      </c>
      <c r="O925" s="170"/>
    </row>
    <row r="926" spans="1:15">
      <c r="A926" s="177"/>
      <c r="B926" s="180"/>
      <c r="C926" s="234" t="s">
        <v>396</v>
      </c>
      <c r="D926" s="235"/>
      <c r="E926" s="181">
        <v>0</v>
      </c>
      <c r="F926" s="182"/>
      <c r="G926" s="183"/>
      <c r="M926" s="179" t="s">
        <v>396</v>
      </c>
      <c r="O926" s="170"/>
    </row>
    <row r="927" spans="1:15">
      <c r="A927" s="177"/>
      <c r="B927" s="180"/>
      <c r="C927" s="234" t="s">
        <v>337</v>
      </c>
      <c r="D927" s="235"/>
      <c r="E927" s="181">
        <v>0</v>
      </c>
      <c r="F927" s="182"/>
      <c r="G927" s="183"/>
      <c r="M927" s="179" t="s">
        <v>337</v>
      </c>
      <c r="O927" s="170"/>
    </row>
    <row r="928" spans="1:15">
      <c r="A928" s="177"/>
      <c r="B928" s="180"/>
      <c r="C928" s="234" t="s">
        <v>397</v>
      </c>
      <c r="D928" s="235"/>
      <c r="E928" s="181">
        <v>0</v>
      </c>
      <c r="F928" s="182"/>
      <c r="G928" s="183"/>
      <c r="M928" s="179" t="s">
        <v>397</v>
      </c>
      <c r="O928" s="170"/>
    </row>
    <row r="929" spans="1:15">
      <c r="A929" s="177"/>
      <c r="B929" s="180"/>
      <c r="C929" s="234" t="s">
        <v>132</v>
      </c>
      <c r="D929" s="235"/>
      <c r="E929" s="181">
        <v>0</v>
      </c>
      <c r="F929" s="182"/>
      <c r="G929" s="183"/>
      <c r="M929" s="179" t="s">
        <v>132</v>
      </c>
      <c r="O929" s="170"/>
    </row>
    <row r="930" spans="1:15">
      <c r="A930" s="177"/>
      <c r="B930" s="180"/>
      <c r="C930" s="234" t="s">
        <v>339</v>
      </c>
      <c r="D930" s="235"/>
      <c r="E930" s="181">
        <v>0</v>
      </c>
      <c r="F930" s="182"/>
      <c r="G930" s="183"/>
      <c r="M930" s="179" t="s">
        <v>339</v>
      </c>
      <c r="O930" s="170"/>
    </row>
    <row r="931" spans="1:15">
      <c r="A931" s="177"/>
      <c r="B931" s="180"/>
      <c r="C931" s="234" t="s">
        <v>340</v>
      </c>
      <c r="D931" s="235"/>
      <c r="E931" s="181">
        <v>0</v>
      </c>
      <c r="F931" s="182"/>
      <c r="G931" s="183"/>
      <c r="M931" s="179" t="s">
        <v>340</v>
      </c>
      <c r="O931" s="170"/>
    </row>
    <row r="932" spans="1:15">
      <c r="A932" s="177"/>
      <c r="B932" s="180"/>
      <c r="C932" s="234" t="s">
        <v>341</v>
      </c>
      <c r="D932" s="235"/>
      <c r="E932" s="181">
        <v>0</v>
      </c>
      <c r="F932" s="182"/>
      <c r="G932" s="183"/>
      <c r="M932" s="179" t="s">
        <v>341</v>
      </c>
      <c r="O932" s="170"/>
    </row>
    <row r="933" spans="1:15">
      <c r="A933" s="177"/>
      <c r="B933" s="180"/>
      <c r="C933" s="234" t="s">
        <v>434</v>
      </c>
      <c r="D933" s="235"/>
      <c r="E933" s="181">
        <v>11.31</v>
      </c>
      <c r="F933" s="182"/>
      <c r="G933" s="183"/>
      <c r="M933" s="179" t="s">
        <v>434</v>
      </c>
      <c r="O933" s="170"/>
    </row>
    <row r="934" spans="1:15">
      <c r="A934" s="177"/>
      <c r="B934" s="180"/>
      <c r="C934" s="234" t="s">
        <v>343</v>
      </c>
      <c r="D934" s="235"/>
      <c r="E934" s="181">
        <v>0</v>
      </c>
      <c r="F934" s="182"/>
      <c r="G934" s="183"/>
      <c r="M934" s="179" t="s">
        <v>343</v>
      </c>
      <c r="O934" s="170"/>
    </row>
    <row r="935" spans="1:15">
      <c r="A935" s="177"/>
      <c r="B935" s="180"/>
      <c r="C935" s="234" t="s">
        <v>435</v>
      </c>
      <c r="D935" s="235"/>
      <c r="E935" s="181">
        <v>11.31</v>
      </c>
      <c r="F935" s="182"/>
      <c r="G935" s="183"/>
      <c r="M935" s="179" t="s">
        <v>435</v>
      </c>
      <c r="O935" s="170"/>
    </row>
    <row r="936" spans="1:15">
      <c r="A936" s="177"/>
      <c r="B936" s="180"/>
      <c r="C936" s="234" t="s">
        <v>345</v>
      </c>
      <c r="D936" s="235"/>
      <c r="E936" s="181">
        <v>0</v>
      </c>
      <c r="F936" s="182"/>
      <c r="G936" s="183"/>
      <c r="M936" s="179" t="s">
        <v>345</v>
      </c>
      <c r="O936" s="170"/>
    </row>
    <row r="937" spans="1:15">
      <c r="A937" s="177"/>
      <c r="B937" s="180"/>
      <c r="C937" s="234" t="s">
        <v>346</v>
      </c>
      <c r="D937" s="235"/>
      <c r="E937" s="181">
        <v>0</v>
      </c>
      <c r="F937" s="182"/>
      <c r="G937" s="183"/>
      <c r="M937" s="179" t="s">
        <v>346</v>
      </c>
      <c r="O937" s="170"/>
    </row>
    <row r="938" spans="1:15">
      <c r="A938" s="177"/>
      <c r="B938" s="180"/>
      <c r="C938" s="234" t="s">
        <v>347</v>
      </c>
      <c r="D938" s="235"/>
      <c r="E938" s="181">
        <v>0</v>
      </c>
      <c r="F938" s="182"/>
      <c r="G938" s="183"/>
      <c r="M938" s="179" t="s">
        <v>347</v>
      </c>
      <c r="O938" s="170"/>
    </row>
    <row r="939" spans="1:15">
      <c r="A939" s="177"/>
      <c r="B939" s="180"/>
      <c r="C939" s="234" t="s">
        <v>348</v>
      </c>
      <c r="D939" s="235"/>
      <c r="E939" s="181">
        <v>0</v>
      </c>
      <c r="F939" s="182"/>
      <c r="G939" s="183"/>
      <c r="M939" s="179" t="s">
        <v>348</v>
      </c>
      <c r="O939" s="170"/>
    </row>
    <row r="940" spans="1:15">
      <c r="A940" s="177"/>
      <c r="B940" s="180"/>
      <c r="C940" s="234" t="s">
        <v>349</v>
      </c>
      <c r="D940" s="235"/>
      <c r="E940" s="181">
        <v>0</v>
      </c>
      <c r="F940" s="182"/>
      <c r="G940" s="183"/>
      <c r="M940" s="179" t="s">
        <v>349</v>
      </c>
      <c r="O940" s="170"/>
    </row>
    <row r="941" spans="1:15">
      <c r="A941" s="177"/>
      <c r="B941" s="180"/>
      <c r="C941" s="234" t="s">
        <v>398</v>
      </c>
      <c r="D941" s="235"/>
      <c r="E941" s="181">
        <v>0</v>
      </c>
      <c r="F941" s="182"/>
      <c r="G941" s="183"/>
      <c r="M941" s="179" t="s">
        <v>398</v>
      </c>
      <c r="O941" s="170"/>
    </row>
    <row r="942" spans="1:15">
      <c r="A942" s="177"/>
      <c r="B942" s="180"/>
      <c r="C942" s="234" t="s">
        <v>436</v>
      </c>
      <c r="D942" s="235"/>
      <c r="E942" s="181">
        <v>11.31</v>
      </c>
      <c r="F942" s="182"/>
      <c r="G942" s="183"/>
      <c r="M942" s="179" t="s">
        <v>436</v>
      </c>
      <c r="O942" s="170"/>
    </row>
    <row r="943" spans="1:15">
      <c r="A943" s="177"/>
      <c r="B943" s="180"/>
      <c r="C943" s="234" t="s">
        <v>352</v>
      </c>
      <c r="D943" s="235"/>
      <c r="E943" s="181">
        <v>0</v>
      </c>
      <c r="F943" s="182"/>
      <c r="G943" s="183"/>
      <c r="M943" s="179" t="s">
        <v>352</v>
      </c>
      <c r="O943" s="170"/>
    </row>
    <row r="944" spans="1:15">
      <c r="A944" s="177"/>
      <c r="B944" s="180"/>
      <c r="C944" s="234" t="s">
        <v>353</v>
      </c>
      <c r="D944" s="235"/>
      <c r="E944" s="181">
        <v>0</v>
      </c>
      <c r="F944" s="182"/>
      <c r="G944" s="183"/>
      <c r="M944" s="179" t="s">
        <v>353</v>
      </c>
      <c r="O944" s="170"/>
    </row>
    <row r="945" spans="1:104">
      <c r="A945" s="177"/>
      <c r="B945" s="180"/>
      <c r="C945" s="234" t="s">
        <v>148</v>
      </c>
      <c r="D945" s="235"/>
      <c r="E945" s="181">
        <v>0</v>
      </c>
      <c r="F945" s="182"/>
      <c r="G945" s="183"/>
      <c r="M945" s="179" t="s">
        <v>148</v>
      </c>
      <c r="O945" s="170"/>
    </row>
    <row r="946" spans="1:104">
      <c r="A946" s="177"/>
      <c r="B946" s="180"/>
      <c r="C946" s="234" t="s">
        <v>354</v>
      </c>
      <c r="D946" s="235"/>
      <c r="E946" s="181">
        <v>0</v>
      </c>
      <c r="F946" s="182"/>
      <c r="G946" s="183"/>
      <c r="M946" s="179" t="s">
        <v>354</v>
      </c>
      <c r="O946" s="170"/>
    </row>
    <row r="947" spans="1:104">
      <c r="A947" s="177"/>
      <c r="B947" s="180"/>
      <c r="C947" s="234" t="s">
        <v>355</v>
      </c>
      <c r="D947" s="235"/>
      <c r="E947" s="181">
        <v>0</v>
      </c>
      <c r="F947" s="182"/>
      <c r="G947" s="183"/>
      <c r="M947" s="179" t="s">
        <v>355</v>
      </c>
      <c r="O947" s="170"/>
    </row>
    <row r="948" spans="1:104">
      <c r="A948" s="177"/>
      <c r="B948" s="180"/>
      <c r="C948" s="234" t="s">
        <v>356</v>
      </c>
      <c r="D948" s="235"/>
      <c r="E948" s="181">
        <v>0</v>
      </c>
      <c r="F948" s="182"/>
      <c r="G948" s="183"/>
      <c r="M948" s="179" t="s">
        <v>356</v>
      </c>
      <c r="O948" s="170"/>
    </row>
    <row r="949" spans="1:104">
      <c r="A949" s="177"/>
      <c r="B949" s="180"/>
      <c r="C949" s="234" t="s">
        <v>357</v>
      </c>
      <c r="D949" s="235"/>
      <c r="E949" s="181">
        <v>0</v>
      </c>
      <c r="F949" s="182"/>
      <c r="G949" s="183"/>
      <c r="M949" s="179" t="s">
        <v>357</v>
      </c>
      <c r="O949" s="170"/>
    </row>
    <row r="950" spans="1:104">
      <c r="A950" s="177"/>
      <c r="B950" s="180"/>
      <c r="C950" s="234" t="s">
        <v>358</v>
      </c>
      <c r="D950" s="235"/>
      <c r="E950" s="181">
        <v>0</v>
      </c>
      <c r="F950" s="182"/>
      <c r="G950" s="183"/>
      <c r="M950" s="179" t="s">
        <v>358</v>
      </c>
      <c r="O950" s="170"/>
    </row>
    <row r="951" spans="1:104">
      <c r="A951" s="171">
        <v>43</v>
      </c>
      <c r="B951" s="172" t="s">
        <v>437</v>
      </c>
      <c r="C951" s="173" t="s">
        <v>438</v>
      </c>
      <c r="D951" s="174" t="s">
        <v>215</v>
      </c>
      <c r="E951" s="175">
        <v>9562.81</v>
      </c>
      <c r="F951" s="175">
        <v>0</v>
      </c>
      <c r="G951" s="176">
        <f>E951*F951</f>
        <v>0</v>
      </c>
      <c r="O951" s="170">
        <v>2</v>
      </c>
      <c r="AA951" s="146">
        <v>1</v>
      </c>
      <c r="AB951" s="146">
        <v>0</v>
      </c>
      <c r="AC951" s="146">
        <v>0</v>
      </c>
      <c r="AZ951" s="146">
        <v>1</v>
      </c>
      <c r="BA951" s="146">
        <f>IF(AZ951=1,G951,0)</f>
        <v>0</v>
      </c>
      <c r="BB951" s="146">
        <f>IF(AZ951=2,G951,0)</f>
        <v>0</v>
      </c>
      <c r="BC951" s="146">
        <f>IF(AZ951=3,G951,0)</f>
        <v>0</v>
      </c>
      <c r="BD951" s="146">
        <f>IF(AZ951=4,G951,0)</f>
        <v>0</v>
      </c>
      <c r="BE951" s="146">
        <f>IF(AZ951=5,G951,0)</f>
        <v>0</v>
      </c>
      <c r="CA951" s="170">
        <v>1</v>
      </c>
      <c r="CB951" s="170">
        <v>0</v>
      </c>
      <c r="CZ951" s="146">
        <v>0.29160000000000003</v>
      </c>
    </row>
    <row r="952" spans="1:104" ht="45">
      <c r="A952" s="177"/>
      <c r="B952" s="178"/>
      <c r="C952" s="231" t="s">
        <v>439</v>
      </c>
      <c r="D952" s="232"/>
      <c r="E952" s="232"/>
      <c r="F952" s="232"/>
      <c r="G952" s="233"/>
      <c r="L952" s="179" t="s">
        <v>439</v>
      </c>
      <c r="O952" s="170">
        <v>3</v>
      </c>
    </row>
    <row r="953" spans="1:104">
      <c r="A953" s="177"/>
      <c r="B953" s="180"/>
      <c r="C953" s="234" t="s">
        <v>108</v>
      </c>
      <c r="D953" s="235"/>
      <c r="E953" s="181">
        <v>0</v>
      </c>
      <c r="F953" s="182"/>
      <c r="G953" s="183"/>
      <c r="M953" s="179" t="s">
        <v>108</v>
      </c>
      <c r="O953" s="170"/>
    </row>
    <row r="954" spans="1:104">
      <c r="A954" s="177"/>
      <c r="B954" s="180"/>
      <c r="C954" s="234" t="s">
        <v>223</v>
      </c>
      <c r="D954" s="235"/>
      <c r="E954" s="181">
        <v>2338.3200000000002</v>
      </c>
      <c r="F954" s="182"/>
      <c r="G954" s="183"/>
      <c r="M954" s="179" t="s">
        <v>223</v>
      </c>
      <c r="O954" s="170"/>
    </row>
    <row r="955" spans="1:104">
      <c r="A955" s="177"/>
      <c r="B955" s="180"/>
      <c r="C955" s="234" t="s">
        <v>224</v>
      </c>
      <c r="D955" s="235"/>
      <c r="E955" s="181">
        <v>27.54</v>
      </c>
      <c r="F955" s="182"/>
      <c r="G955" s="183"/>
      <c r="M955" s="179" t="s">
        <v>224</v>
      </c>
      <c r="O955" s="170"/>
    </row>
    <row r="956" spans="1:104">
      <c r="A956" s="177"/>
      <c r="B956" s="180"/>
      <c r="C956" s="234" t="s">
        <v>225</v>
      </c>
      <c r="D956" s="235"/>
      <c r="E956" s="181">
        <v>112.515</v>
      </c>
      <c r="F956" s="182"/>
      <c r="G956" s="183"/>
      <c r="M956" s="179" t="s">
        <v>225</v>
      </c>
      <c r="O956" s="170"/>
    </row>
    <row r="957" spans="1:104">
      <c r="A957" s="177"/>
      <c r="B957" s="180"/>
      <c r="C957" s="234" t="s">
        <v>226</v>
      </c>
      <c r="D957" s="235"/>
      <c r="E957" s="181">
        <v>279.3</v>
      </c>
      <c r="F957" s="182"/>
      <c r="G957" s="183"/>
      <c r="M957" s="179" t="s">
        <v>226</v>
      </c>
      <c r="O957" s="170"/>
    </row>
    <row r="958" spans="1:104">
      <c r="A958" s="177"/>
      <c r="B958" s="180"/>
      <c r="C958" s="234" t="s">
        <v>227</v>
      </c>
      <c r="D958" s="235"/>
      <c r="E958" s="181">
        <v>97.56</v>
      </c>
      <c r="F958" s="182"/>
      <c r="G958" s="183"/>
      <c r="M958" s="179" t="s">
        <v>227</v>
      </c>
      <c r="O958" s="170"/>
    </row>
    <row r="959" spans="1:104">
      <c r="A959" s="177"/>
      <c r="B959" s="180"/>
      <c r="C959" s="234" t="s">
        <v>228</v>
      </c>
      <c r="D959" s="235"/>
      <c r="E959" s="181">
        <v>2348.88</v>
      </c>
      <c r="F959" s="182"/>
      <c r="G959" s="183"/>
      <c r="M959" s="179" t="s">
        <v>228</v>
      </c>
      <c r="O959" s="170"/>
    </row>
    <row r="960" spans="1:104">
      <c r="A960" s="177"/>
      <c r="B960" s="180"/>
      <c r="C960" s="234" t="s">
        <v>229</v>
      </c>
      <c r="D960" s="235"/>
      <c r="E960" s="181">
        <v>84.674999999999997</v>
      </c>
      <c r="F960" s="182"/>
      <c r="G960" s="183"/>
      <c r="M960" s="179" t="s">
        <v>229</v>
      </c>
      <c r="O960" s="170"/>
    </row>
    <row r="961" spans="1:15">
      <c r="A961" s="177"/>
      <c r="B961" s="180"/>
      <c r="C961" s="234" t="s">
        <v>230</v>
      </c>
      <c r="D961" s="235"/>
      <c r="E961" s="181">
        <v>420.93</v>
      </c>
      <c r="F961" s="182"/>
      <c r="G961" s="183"/>
      <c r="M961" s="179" t="s">
        <v>230</v>
      </c>
      <c r="O961" s="170"/>
    </row>
    <row r="962" spans="1:15">
      <c r="A962" s="177"/>
      <c r="B962" s="180"/>
      <c r="C962" s="234" t="s">
        <v>231</v>
      </c>
      <c r="D962" s="235"/>
      <c r="E962" s="181">
        <v>228.18</v>
      </c>
      <c r="F962" s="182"/>
      <c r="G962" s="183"/>
      <c r="M962" s="179" t="s">
        <v>231</v>
      </c>
      <c r="O962" s="170"/>
    </row>
    <row r="963" spans="1:15">
      <c r="A963" s="177"/>
      <c r="B963" s="180"/>
      <c r="C963" s="234" t="s">
        <v>232</v>
      </c>
      <c r="D963" s="235"/>
      <c r="E963" s="181">
        <v>57.33</v>
      </c>
      <c r="F963" s="182"/>
      <c r="G963" s="183"/>
      <c r="M963" s="179" t="s">
        <v>232</v>
      </c>
      <c r="O963" s="170"/>
    </row>
    <row r="964" spans="1:15">
      <c r="A964" s="177"/>
      <c r="B964" s="180"/>
      <c r="C964" s="234" t="s">
        <v>233</v>
      </c>
      <c r="D964" s="235"/>
      <c r="E964" s="181">
        <v>119.19</v>
      </c>
      <c r="F964" s="182"/>
      <c r="G964" s="183"/>
      <c r="M964" s="179" t="s">
        <v>233</v>
      </c>
      <c r="O964" s="170"/>
    </row>
    <row r="965" spans="1:15">
      <c r="A965" s="177"/>
      <c r="B965" s="180"/>
      <c r="C965" s="234" t="s">
        <v>234</v>
      </c>
      <c r="D965" s="235"/>
      <c r="E965" s="181">
        <v>890.37</v>
      </c>
      <c r="F965" s="182"/>
      <c r="G965" s="183"/>
      <c r="M965" s="179" t="s">
        <v>234</v>
      </c>
      <c r="O965" s="170"/>
    </row>
    <row r="966" spans="1:15">
      <c r="A966" s="177"/>
      <c r="B966" s="180"/>
      <c r="C966" s="234" t="s">
        <v>235</v>
      </c>
      <c r="D966" s="235"/>
      <c r="E966" s="181">
        <v>230.13</v>
      </c>
      <c r="F966" s="182"/>
      <c r="G966" s="183"/>
      <c r="M966" s="179" t="s">
        <v>235</v>
      </c>
      <c r="O966" s="170"/>
    </row>
    <row r="967" spans="1:15">
      <c r="A967" s="177"/>
      <c r="B967" s="180"/>
      <c r="C967" s="234" t="s">
        <v>329</v>
      </c>
      <c r="D967" s="235"/>
      <c r="E967" s="181">
        <v>0</v>
      </c>
      <c r="F967" s="182"/>
      <c r="G967" s="183"/>
      <c r="M967" s="179" t="s">
        <v>329</v>
      </c>
      <c r="O967" s="170"/>
    </row>
    <row r="968" spans="1:15">
      <c r="A968" s="177"/>
      <c r="B968" s="180"/>
      <c r="C968" s="234" t="s">
        <v>330</v>
      </c>
      <c r="D968" s="235"/>
      <c r="E968" s="181">
        <v>0</v>
      </c>
      <c r="F968" s="182"/>
      <c r="G968" s="183"/>
      <c r="M968" s="179" t="s">
        <v>330</v>
      </c>
      <c r="O968" s="170"/>
    </row>
    <row r="969" spans="1:15">
      <c r="A969" s="177"/>
      <c r="B969" s="180"/>
      <c r="C969" s="234" t="s">
        <v>238</v>
      </c>
      <c r="D969" s="235"/>
      <c r="E969" s="181">
        <v>627.6</v>
      </c>
      <c r="F969" s="182"/>
      <c r="G969" s="183"/>
      <c r="M969" s="179" t="s">
        <v>238</v>
      </c>
      <c r="O969" s="170"/>
    </row>
    <row r="970" spans="1:15">
      <c r="A970" s="177"/>
      <c r="B970" s="180"/>
      <c r="C970" s="234" t="s">
        <v>239</v>
      </c>
      <c r="D970" s="235"/>
      <c r="E970" s="181">
        <v>1061.82</v>
      </c>
      <c r="F970" s="182"/>
      <c r="G970" s="183"/>
      <c r="M970" s="179" t="s">
        <v>239</v>
      </c>
      <c r="O970" s="170"/>
    </row>
    <row r="971" spans="1:15">
      <c r="A971" s="177"/>
      <c r="B971" s="180"/>
      <c r="C971" s="234" t="s">
        <v>333</v>
      </c>
      <c r="D971" s="235"/>
      <c r="E971" s="181">
        <v>0</v>
      </c>
      <c r="F971" s="182"/>
      <c r="G971" s="183"/>
      <c r="M971" s="179" t="s">
        <v>333</v>
      </c>
      <c r="O971" s="170"/>
    </row>
    <row r="972" spans="1:15">
      <c r="A972" s="177"/>
      <c r="B972" s="180"/>
      <c r="C972" s="234" t="s">
        <v>334</v>
      </c>
      <c r="D972" s="235"/>
      <c r="E972" s="181">
        <v>0</v>
      </c>
      <c r="F972" s="182"/>
      <c r="G972" s="183"/>
      <c r="M972" s="179" t="s">
        <v>334</v>
      </c>
      <c r="O972" s="170"/>
    </row>
    <row r="973" spans="1:15">
      <c r="A973" s="177"/>
      <c r="B973" s="180"/>
      <c r="C973" s="234" t="s">
        <v>335</v>
      </c>
      <c r="D973" s="235"/>
      <c r="E973" s="181">
        <v>0</v>
      </c>
      <c r="F973" s="182"/>
      <c r="G973" s="183"/>
      <c r="M973" s="179" t="s">
        <v>335</v>
      </c>
      <c r="O973" s="170"/>
    </row>
    <row r="974" spans="1:15">
      <c r="A974" s="177"/>
      <c r="B974" s="180"/>
      <c r="C974" s="234" t="s">
        <v>243</v>
      </c>
      <c r="D974" s="235"/>
      <c r="E974" s="181">
        <v>255.57</v>
      </c>
      <c r="F974" s="182"/>
      <c r="G974" s="183"/>
      <c r="M974" s="179" t="s">
        <v>243</v>
      </c>
      <c r="O974" s="170"/>
    </row>
    <row r="975" spans="1:15">
      <c r="A975" s="177"/>
      <c r="B975" s="180"/>
      <c r="C975" s="234" t="s">
        <v>337</v>
      </c>
      <c r="D975" s="235"/>
      <c r="E975" s="181">
        <v>0</v>
      </c>
      <c r="F975" s="182"/>
      <c r="G975" s="183"/>
      <c r="M975" s="179" t="s">
        <v>337</v>
      </c>
      <c r="O975" s="170"/>
    </row>
    <row r="976" spans="1:15">
      <c r="A976" s="177"/>
      <c r="B976" s="180"/>
      <c r="C976" s="234" t="s">
        <v>245</v>
      </c>
      <c r="D976" s="235"/>
      <c r="E976" s="181">
        <v>358.65</v>
      </c>
      <c r="F976" s="182"/>
      <c r="G976" s="183"/>
      <c r="M976" s="179" t="s">
        <v>245</v>
      </c>
      <c r="O976" s="170"/>
    </row>
    <row r="977" spans="1:15">
      <c r="A977" s="177"/>
      <c r="B977" s="180"/>
      <c r="C977" s="234" t="s">
        <v>132</v>
      </c>
      <c r="D977" s="235"/>
      <c r="E977" s="181">
        <v>0</v>
      </c>
      <c r="F977" s="182"/>
      <c r="G977" s="183"/>
      <c r="M977" s="179" t="s">
        <v>132</v>
      </c>
      <c r="O977" s="170"/>
    </row>
    <row r="978" spans="1:15">
      <c r="A978" s="177"/>
      <c r="B978" s="180"/>
      <c r="C978" s="234" t="s">
        <v>339</v>
      </c>
      <c r="D978" s="235"/>
      <c r="E978" s="181">
        <v>0</v>
      </c>
      <c r="F978" s="182"/>
      <c r="G978" s="183"/>
      <c r="M978" s="179" t="s">
        <v>339</v>
      </c>
      <c r="O978" s="170"/>
    </row>
    <row r="979" spans="1:15">
      <c r="A979" s="177"/>
      <c r="B979" s="180"/>
      <c r="C979" s="234" t="s">
        <v>340</v>
      </c>
      <c r="D979" s="235"/>
      <c r="E979" s="181">
        <v>0</v>
      </c>
      <c r="F979" s="182"/>
      <c r="G979" s="183"/>
      <c r="M979" s="179" t="s">
        <v>340</v>
      </c>
      <c r="O979" s="170"/>
    </row>
    <row r="980" spans="1:15">
      <c r="A980" s="177"/>
      <c r="B980" s="180"/>
      <c r="C980" s="234" t="s">
        <v>341</v>
      </c>
      <c r="D980" s="235"/>
      <c r="E980" s="181">
        <v>0</v>
      </c>
      <c r="F980" s="182"/>
      <c r="G980" s="183"/>
      <c r="M980" s="179" t="s">
        <v>341</v>
      </c>
      <c r="O980" s="170"/>
    </row>
    <row r="981" spans="1:15">
      <c r="A981" s="177"/>
      <c r="B981" s="180"/>
      <c r="C981" s="234" t="s">
        <v>373</v>
      </c>
      <c r="D981" s="235"/>
      <c r="E981" s="181">
        <v>0</v>
      </c>
      <c r="F981" s="182"/>
      <c r="G981" s="183"/>
      <c r="M981" s="179" t="s">
        <v>373</v>
      </c>
      <c r="O981" s="170"/>
    </row>
    <row r="982" spans="1:15">
      <c r="A982" s="177"/>
      <c r="B982" s="180"/>
      <c r="C982" s="234" t="s">
        <v>343</v>
      </c>
      <c r="D982" s="235"/>
      <c r="E982" s="181">
        <v>0</v>
      </c>
      <c r="F982" s="182"/>
      <c r="G982" s="183"/>
      <c r="M982" s="179" t="s">
        <v>343</v>
      </c>
      <c r="O982" s="170"/>
    </row>
    <row r="983" spans="1:15">
      <c r="A983" s="177"/>
      <c r="B983" s="180"/>
      <c r="C983" s="234" t="s">
        <v>374</v>
      </c>
      <c r="D983" s="235"/>
      <c r="E983" s="181">
        <v>0</v>
      </c>
      <c r="F983" s="182"/>
      <c r="G983" s="183"/>
      <c r="M983" s="179" t="s">
        <v>374</v>
      </c>
      <c r="O983" s="170"/>
    </row>
    <row r="984" spans="1:15">
      <c r="A984" s="177"/>
      <c r="B984" s="180"/>
      <c r="C984" s="234" t="s">
        <v>345</v>
      </c>
      <c r="D984" s="235"/>
      <c r="E984" s="181">
        <v>0</v>
      </c>
      <c r="F984" s="182"/>
      <c r="G984" s="183"/>
      <c r="M984" s="179" t="s">
        <v>345</v>
      </c>
      <c r="O984" s="170"/>
    </row>
    <row r="985" spans="1:15">
      <c r="A985" s="177"/>
      <c r="B985" s="180"/>
      <c r="C985" s="234" t="s">
        <v>346</v>
      </c>
      <c r="D985" s="235"/>
      <c r="E985" s="181">
        <v>0</v>
      </c>
      <c r="F985" s="182"/>
      <c r="G985" s="183"/>
      <c r="M985" s="179" t="s">
        <v>346</v>
      </c>
      <c r="O985" s="170"/>
    </row>
    <row r="986" spans="1:15">
      <c r="A986" s="177"/>
      <c r="B986" s="180"/>
      <c r="C986" s="234" t="s">
        <v>347</v>
      </c>
      <c r="D986" s="235"/>
      <c r="E986" s="181">
        <v>0</v>
      </c>
      <c r="F986" s="182"/>
      <c r="G986" s="183"/>
      <c r="M986" s="179" t="s">
        <v>347</v>
      </c>
      <c r="O986" s="170"/>
    </row>
    <row r="987" spans="1:15">
      <c r="A987" s="177"/>
      <c r="B987" s="180"/>
      <c r="C987" s="234" t="s">
        <v>348</v>
      </c>
      <c r="D987" s="235"/>
      <c r="E987" s="181">
        <v>0</v>
      </c>
      <c r="F987" s="182"/>
      <c r="G987" s="183"/>
      <c r="M987" s="179" t="s">
        <v>348</v>
      </c>
      <c r="O987" s="170"/>
    </row>
    <row r="988" spans="1:15">
      <c r="A988" s="177"/>
      <c r="B988" s="180"/>
      <c r="C988" s="234" t="s">
        <v>349</v>
      </c>
      <c r="D988" s="235"/>
      <c r="E988" s="181">
        <v>0</v>
      </c>
      <c r="F988" s="182"/>
      <c r="G988" s="183"/>
      <c r="M988" s="179" t="s">
        <v>349</v>
      </c>
      <c r="O988" s="170"/>
    </row>
    <row r="989" spans="1:15">
      <c r="A989" s="177"/>
      <c r="B989" s="180"/>
      <c r="C989" s="234" t="s">
        <v>257</v>
      </c>
      <c r="D989" s="235"/>
      <c r="E989" s="181">
        <v>24.25</v>
      </c>
      <c r="F989" s="182"/>
      <c r="G989" s="183"/>
      <c r="M989" s="179" t="s">
        <v>257</v>
      </c>
      <c r="O989" s="170"/>
    </row>
    <row r="990" spans="1:15">
      <c r="A990" s="177"/>
      <c r="B990" s="180"/>
      <c r="C990" s="234" t="s">
        <v>375</v>
      </c>
      <c r="D990" s="235"/>
      <c r="E990" s="181">
        <v>0</v>
      </c>
      <c r="F990" s="182"/>
      <c r="G990" s="183"/>
      <c r="M990" s="179" t="s">
        <v>375</v>
      </c>
      <c r="O990" s="170"/>
    </row>
    <row r="991" spans="1:15">
      <c r="A991" s="177"/>
      <c r="B991" s="180"/>
      <c r="C991" s="234" t="s">
        <v>352</v>
      </c>
      <c r="D991" s="235"/>
      <c r="E991" s="181">
        <v>0</v>
      </c>
      <c r="F991" s="182"/>
      <c r="G991" s="183"/>
      <c r="M991" s="179" t="s">
        <v>352</v>
      </c>
      <c r="O991" s="170"/>
    </row>
    <row r="992" spans="1:15">
      <c r="A992" s="177"/>
      <c r="B992" s="180"/>
      <c r="C992" s="234" t="s">
        <v>353</v>
      </c>
      <c r="D992" s="235"/>
      <c r="E992" s="181">
        <v>0</v>
      </c>
      <c r="F992" s="182"/>
      <c r="G992" s="183"/>
      <c r="M992" s="179" t="s">
        <v>353</v>
      </c>
      <c r="O992" s="170"/>
    </row>
    <row r="993" spans="1:104">
      <c r="A993" s="177"/>
      <c r="B993" s="180"/>
      <c r="C993" s="234" t="s">
        <v>148</v>
      </c>
      <c r="D993" s="235"/>
      <c r="E993" s="181">
        <v>0</v>
      </c>
      <c r="F993" s="182"/>
      <c r="G993" s="183"/>
      <c r="M993" s="179" t="s">
        <v>148</v>
      </c>
      <c r="O993" s="170"/>
    </row>
    <row r="994" spans="1:104">
      <c r="A994" s="177"/>
      <c r="B994" s="180"/>
      <c r="C994" s="234" t="s">
        <v>354</v>
      </c>
      <c r="D994" s="235"/>
      <c r="E994" s="181">
        <v>0</v>
      </c>
      <c r="F994" s="182"/>
      <c r="G994" s="183"/>
      <c r="M994" s="179" t="s">
        <v>354</v>
      </c>
      <c r="O994" s="170"/>
    </row>
    <row r="995" spans="1:104">
      <c r="A995" s="177"/>
      <c r="B995" s="180"/>
      <c r="C995" s="234" t="s">
        <v>355</v>
      </c>
      <c r="D995" s="235"/>
      <c r="E995" s="181">
        <v>0</v>
      </c>
      <c r="F995" s="182"/>
      <c r="G995" s="183"/>
      <c r="M995" s="179" t="s">
        <v>355</v>
      </c>
      <c r="O995" s="170"/>
    </row>
    <row r="996" spans="1:104">
      <c r="A996" s="177"/>
      <c r="B996" s="180"/>
      <c r="C996" s="234" t="s">
        <v>356</v>
      </c>
      <c r="D996" s="235"/>
      <c r="E996" s="181">
        <v>0</v>
      </c>
      <c r="F996" s="182"/>
      <c r="G996" s="183"/>
      <c r="M996" s="179" t="s">
        <v>356</v>
      </c>
      <c r="O996" s="170"/>
    </row>
    <row r="997" spans="1:104">
      <c r="A997" s="177"/>
      <c r="B997" s="180"/>
      <c r="C997" s="234" t="s">
        <v>357</v>
      </c>
      <c r="D997" s="235"/>
      <c r="E997" s="181">
        <v>0</v>
      </c>
      <c r="F997" s="182"/>
      <c r="G997" s="183"/>
      <c r="M997" s="179" t="s">
        <v>357</v>
      </c>
      <c r="O997" s="170"/>
    </row>
    <row r="998" spans="1:104">
      <c r="A998" s="177"/>
      <c r="B998" s="180"/>
      <c r="C998" s="234" t="s">
        <v>358</v>
      </c>
      <c r="D998" s="235"/>
      <c r="E998" s="181">
        <v>0</v>
      </c>
      <c r="F998" s="182"/>
      <c r="G998" s="183"/>
      <c r="M998" s="179" t="s">
        <v>358</v>
      </c>
      <c r="O998" s="170"/>
    </row>
    <row r="999" spans="1:104" ht="22.5">
      <c r="A999" s="171">
        <v>44</v>
      </c>
      <c r="B999" s="172" t="s">
        <v>440</v>
      </c>
      <c r="C999" s="173" t="s">
        <v>441</v>
      </c>
      <c r="D999" s="174" t="s">
        <v>90</v>
      </c>
      <c r="E999" s="175">
        <v>23.591699999999999</v>
      </c>
      <c r="F999" s="175">
        <v>0</v>
      </c>
      <c r="G999" s="176">
        <f>E999*F999</f>
        <v>0</v>
      </c>
      <c r="O999" s="170">
        <v>2</v>
      </c>
      <c r="AA999" s="146">
        <v>3</v>
      </c>
      <c r="AB999" s="146">
        <v>1</v>
      </c>
      <c r="AC999" s="146" t="s">
        <v>440</v>
      </c>
      <c r="AZ999" s="146">
        <v>1</v>
      </c>
      <c r="BA999" s="146">
        <f>IF(AZ999=1,G999,0)</f>
        <v>0</v>
      </c>
      <c r="BB999" s="146">
        <f>IF(AZ999=2,G999,0)</f>
        <v>0</v>
      </c>
      <c r="BC999" s="146">
        <f>IF(AZ999=3,G999,0)</f>
        <v>0</v>
      </c>
      <c r="BD999" s="146">
        <f>IF(AZ999=4,G999,0)</f>
        <v>0</v>
      </c>
      <c r="BE999" s="146">
        <f>IF(AZ999=5,G999,0)</f>
        <v>0</v>
      </c>
      <c r="CA999" s="170">
        <v>3</v>
      </c>
      <c r="CB999" s="170">
        <v>1</v>
      </c>
      <c r="CZ999" s="146">
        <v>0.6</v>
      </c>
    </row>
    <row r="1000" spans="1:104">
      <c r="A1000" s="177"/>
      <c r="B1000" s="180"/>
      <c r="C1000" s="234" t="s">
        <v>442</v>
      </c>
      <c r="D1000" s="235"/>
      <c r="E1000" s="181">
        <v>0</v>
      </c>
      <c r="F1000" s="182"/>
      <c r="G1000" s="183"/>
      <c r="M1000" s="179" t="s">
        <v>442</v>
      </c>
      <c r="O1000" s="170"/>
    </row>
    <row r="1001" spans="1:104">
      <c r="A1001" s="177"/>
      <c r="B1001" s="180"/>
      <c r="C1001" s="234" t="s">
        <v>443</v>
      </c>
      <c r="D1001" s="235"/>
      <c r="E1001" s="181">
        <v>0</v>
      </c>
      <c r="F1001" s="182"/>
      <c r="G1001" s="183"/>
      <c r="M1001" s="179" t="s">
        <v>443</v>
      </c>
      <c r="O1001" s="170"/>
    </row>
    <row r="1002" spans="1:104">
      <c r="A1002" s="177"/>
      <c r="B1002" s="180"/>
      <c r="C1002" s="234" t="s">
        <v>444</v>
      </c>
      <c r="D1002" s="235"/>
      <c r="E1002" s="181">
        <v>0</v>
      </c>
      <c r="F1002" s="182"/>
      <c r="G1002" s="183"/>
      <c r="M1002" s="179" t="s">
        <v>444</v>
      </c>
      <c r="O1002" s="170"/>
    </row>
    <row r="1003" spans="1:104">
      <c r="A1003" s="177"/>
      <c r="B1003" s="180"/>
      <c r="C1003" s="234" t="s">
        <v>108</v>
      </c>
      <c r="D1003" s="235"/>
      <c r="E1003" s="181">
        <v>0</v>
      </c>
      <c r="F1003" s="182"/>
      <c r="G1003" s="183"/>
      <c r="M1003" s="179" t="s">
        <v>108</v>
      </c>
      <c r="O1003" s="170"/>
    </row>
    <row r="1004" spans="1:104">
      <c r="A1004" s="177"/>
      <c r="B1004" s="180"/>
      <c r="C1004" s="234" t="s">
        <v>381</v>
      </c>
      <c r="D1004" s="235"/>
      <c r="E1004" s="181">
        <v>0</v>
      </c>
      <c r="F1004" s="182"/>
      <c r="G1004" s="183"/>
      <c r="M1004" s="179" t="s">
        <v>381</v>
      </c>
      <c r="O1004" s="170"/>
    </row>
    <row r="1005" spans="1:104">
      <c r="A1005" s="177"/>
      <c r="B1005" s="180"/>
      <c r="C1005" s="234" t="s">
        <v>382</v>
      </c>
      <c r="D1005" s="235"/>
      <c r="E1005" s="181">
        <v>0</v>
      </c>
      <c r="F1005" s="182"/>
      <c r="G1005" s="183"/>
      <c r="M1005" s="179" t="s">
        <v>382</v>
      </c>
      <c r="O1005" s="170"/>
    </row>
    <row r="1006" spans="1:104">
      <c r="A1006" s="177"/>
      <c r="B1006" s="180"/>
      <c r="C1006" s="234" t="s">
        <v>383</v>
      </c>
      <c r="D1006" s="235"/>
      <c r="E1006" s="181">
        <v>0</v>
      </c>
      <c r="F1006" s="182"/>
      <c r="G1006" s="183"/>
      <c r="M1006" s="179" t="s">
        <v>383</v>
      </c>
      <c r="O1006" s="170"/>
    </row>
    <row r="1007" spans="1:104">
      <c r="A1007" s="177"/>
      <c r="B1007" s="180"/>
      <c r="C1007" s="234" t="s">
        <v>384</v>
      </c>
      <c r="D1007" s="235"/>
      <c r="E1007" s="181">
        <v>0</v>
      </c>
      <c r="F1007" s="182"/>
      <c r="G1007" s="183"/>
      <c r="M1007" s="179" t="s">
        <v>384</v>
      </c>
      <c r="O1007" s="170"/>
    </row>
    <row r="1008" spans="1:104">
      <c r="A1008" s="177"/>
      <c r="B1008" s="180"/>
      <c r="C1008" s="234" t="s">
        <v>385</v>
      </c>
      <c r="D1008" s="235"/>
      <c r="E1008" s="181">
        <v>0</v>
      </c>
      <c r="F1008" s="182"/>
      <c r="G1008" s="183"/>
      <c r="M1008" s="179" t="s">
        <v>385</v>
      </c>
      <c r="O1008" s="170"/>
    </row>
    <row r="1009" spans="1:15">
      <c r="A1009" s="177"/>
      <c r="B1009" s="180"/>
      <c r="C1009" s="234" t="s">
        <v>386</v>
      </c>
      <c r="D1009" s="235"/>
      <c r="E1009" s="181">
        <v>0</v>
      </c>
      <c r="F1009" s="182"/>
      <c r="G1009" s="183"/>
      <c r="M1009" s="179" t="s">
        <v>386</v>
      </c>
      <c r="O1009" s="170"/>
    </row>
    <row r="1010" spans="1:15">
      <c r="A1010" s="177"/>
      <c r="B1010" s="180"/>
      <c r="C1010" s="234" t="s">
        <v>387</v>
      </c>
      <c r="D1010" s="235"/>
      <c r="E1010" s="181">
        <v>0</v>
      </c>
      <c r="F1010" s="182"/>
      <c r="G1010" s="183"/>
      <c r="M1010" s="179" t="s">
        <v>387</v>
      </c>
      <c r="O1010" s="170"/>
    </row>
    <row r="1011" spans="1:15">
      <c r="A1011" s="177"/>
      <c r="B1011" s="180"/>
      <c r="C1011" s="234" t="s">
        <v>388</v>
      </c>
      <c r="D1011" s="235"/>
      <c r="E1011" s="181">
        <v>0</v>
      </c>
      <c r="F1011" s="182"/>
      <c r="G1011" s="183"/>
      <c r="M1011" s="179" t="s">
        <v>388</v>
      </c>
      <c r="O1011" s="170"/>
    </row>
    <row r="1012" spans="1:15">
      <c r="A1012" s="177"/>
      <c r="B1012" s="180"/>
      <c r="C1012" s="234" t="s">
        <v>389</v>
      </c>
      <c r="D1012" s="235"/>
      <c r="E1012" s="181">
        <v>0</v>
      </c>
      <c r="F1012" s="182"/>
      <c r="G1012" s="183"/>
      <c r="M1012" s="179" t="s">
        <v>389</v>
      </c>
      <c r="O1012" s="170"/>
    </row>
    <row r="1013" spans="1:15">
      <c r="A1013" s="177"/>
      <c r="B1013" s="180"/>
      <c r="C1013" s="234" t="s">
        <v>390</v>
      </c>
      <c r="D1013" s="235"/>
      <c r="E1013" s="181">
        <v>0</v>
      </c>
      <c r="F1013" s="182"/>
      <c r="G1013" s="183"/>
      <c r="M1013" s="179" t="s">
        <v>390</v>
      </c>
      <c r="O1013" s="170"/>
    </row>
    <row r="1014" spans="1:15">
      <c r="A1014" s="177"/>
      <c r="B1014" s="180"/>
      <c r="C1014" s="234" t="s">
        <v>391</v>
      </c>
      <c r="D1014" s="235"/>
      <c r="E1014" s="181">
        <v>0</v>
      </c>
      <c r="F1014" s="182"/>
      <c r="G1014" s="183"/>
      <c r="M1014" s="179" t="s">
        <v>391</v>
      </c>
      <c r="O1014" s="170"/>
    </row>
    <row r="1015" spans="1:15">
      <c r="A1015" s="177"/>
      <c r="B1015" s="180"/>
      <c r="C1015" s="234" t="s">
        <v>392</v>
      </c>
      <c r="D1015" s="235"/>
      <c r="E1015" s="181">
        <v>0</v>
      </c>
      <c r="F1015" s="182"/>
      <c r="G1015" s="183"/>
      <c r="M1015" s="179" t="s">
        <v>392</v>
      </c>
      <c r="O1015" s="170"/>
    </row>
    <row r="1016" spans="1:15">
      <c r="A1016" s="177"/>
      <c r="B1016" s="180"/>
      <c r="C1016" s="234" t="s">
        <v>393</v>
      </c>
      <c r="D1016" s="235"/>
      <c r="E1016" s="181">
        <v>0</v>
      </c>
      <c r="F1016" s="182"/>
      <c r="G1016" s="183"/>
      <c r="M1016" s="179" t="s">
        <v>393</v>
      </c>
      <c r="O1016" s="170"/>
    </row>
    <row r="1017" spans="1:15">
      <c r="A1017" s="177"/>
      <c r="B1017" s="180"/>
      <c r="C1017" s="234" t="s">
        <v>445</v>
      </c>
      <c r="D1017" s="235"/>
      <c r="E1017" s="181">
        <v>0.69689999999999996</v>
      </c>
      <c r="F1017" s="182"/>
      <c r="G1017" s="183"/>
      <c r="M1017" s="179" t="s">
        <v>445</v>
      </c>
      <c r="O1017" s="170"/>
    </row>
    <row r="1018" spans="1:15">
      <c r="A1018" s="177"/>
      <c r="B1018" s="180"/>
      <c r="C1018" s="234" t="s">
        <v>446</v>
      </c>
      <c r="D1018" s="235"/>
      <c r="E1018" s="181">
        <v>3.5325000000000002</v>
      </c>
      <c r="F1018" s="182"/>
      <c r="G1018" s="183"/>
      <c r="M1018" s="179" t="s">
        <v>446</v>
      </c>
      <c r="O1018" s="170"/>
    </row>
    <row r="1019" spans="1:15">
      <c r="A1019" s="177"/>
      <c r="B1019" s="180"/>
      <c r="C1019" s="234" t="s">
        <v>394</v>
      </c>
      <c r="D1019" s="235"/>
      <c r="E1019" s="181">
        <v>0</v>
      </c>
      <c r="F1019" s="182"/>
      <c r="G1019" s="183"/>
      <c r="M1019" s="179" t="s">
        <v>394</v>
      </c>
      <c r="O1019" s="170"/>
    </row>
    <row r="1020" spans="1:15">
      <c r="A1020" s="177"/>
      <c r="B1020" s="180"/>
      <c r="C1020" s="234" t="s">
        <v>395</v>
      </c>
      <c r="D1020" s="235"/>
      <c r="E1020" s="181">
        <v>0</v>
      </c>
      <c r="F1020" s="182"/>
      <c r="G1020" s="183"/>
      <c r="M1020" s="179" t="s">
        <v>395</v>
      </c>
      <c r="O1020" s="170"/>
    </row>
    <row r="1021" spans="1:15">
      <c r="A1021" s="177"/>
      <c r="B1021" s="180"/>
      <c r="C1021" s="234" t="s">
        <v>333</v>
      </c>
      <c r="D1021" s="235"/>
      <c r="E1021" s="181">
        <v>0</v>
      </c>
      <c r="F1021" s="182"/>
      <c r="G1021" s="183"/>
      <c r="M1021" s="179" t="s">
        <v>333</v>
      </c>
      <c r="O1021" s="170"/>
    </row>
    <row r="1022" spans="1:15">
      <c r="A1022" s="177"/>
      <c r="B1022" s="180"/>
      <c r="C1022" s="234" t="s">
        <v>334</v>
      </c>
      <c r="D1022" s="235"/>
      <c r="E1022" s="181">
        <v>0</v>
      </c>
      <c r="F1022" s="182"/>
      <c r="G1022" s="183"/>
      <c r="M1022" s="179" t="s">
        <v>334</v>
      </c>
      <c r="O1022" s="170"/>
    </row>
    <row r="1023" spans="1:15">
      <c r="A1023" s="177"/>
      <c r="B1023" s="180"/>
      <c r="C1023" s="234" t="s">
        <v>335</v>
      </c>
      <c r="D1023" s="235"/>
      <c r="E1023" s="181">
        <v>0</v>
      </c>
      <c r="F1023" s="182"/>
      <c r="G1023" s="183"/>
      <c r="M1023" s="179" t="s">
        <v>335</v>
      </c>
      <c r="O1023" s="170"/>
    </row>
    <row r="1024" spans="1:15">
      <c r="A1024" s="177"/>
      <c r="B1024" s="180"/>
      <c r="C1024" s="234" t="s">
        <v>396</v>
      </c>
      <c r="D1024" s="235"/>
      <c r="E1024" s="181">
        <v>0</v>
      </c>
      <c r="F1024" s="182"/>
      <c r="G1024" s="183"/>
      <c r="M1024" s="179" t="s">
        <v>396</v>
      </c>
      <c r="O1024" s="170"/>
    </row>
    <row r="1025" spans="1:15">
      <c r="A1025" s="177"/>
      <c r="B1025" s="180"/>
      <c r="C1025" s="234" t="s">
        <v>447</v>
      </c>
      <c r="D1025" s="235"/>
      <c r="E1025" s="181">
        <v>1.4397</v>
      </c>
      <c r="F1025" s="182"/>
      <c r="G1025" s="183"/>
      <c r="M1025" s="179" t="s">
        <v>447</v>
      </c>
      <c r="O1025" s="170"/>
    </row>
    <row r="1026" spans="1:15">
      <c r="A1026" s="177"/>
      <c r="B1026" s="180"/>
      <c r="C1026" s="234" t="s">
        <v>397</v>
      </c>
      <c r="D1026" s="235"/>
      <c r="E1026" s="181">
        <v>0</v>
      </c>
      <c r="F1026" s="182"/>
      <c r="G1026" s="183"/>
      <c r="M1026" s="179" t="s">
        <v>397</v>
      </c>
      <c r="O1026" s="170"/>
    </row>
    <row r="1027" spans="1:15">
      <c r="A1027" s="177"/>
      <c r="B1027" s="180"/>
      <c r="C1027" s="234" t="s">
        <v>132</v>
      </c>
      <c r="D1027" s="235"/>
      <c r="E1027" s="181">
        <v>0</v>
      </c>
      <c r="F1027" s="182"/>
      <c r="G1027" s="183"/>
      <c r="M1027" s="179" t="s">
        <v>132</v>
      </c>
      <c r="O1027" s="170"/>
    </row>
    <row r="1028" spans="1:15">
      <c r="A1028" s="177"/>
      <c r="B1028" s="180"/>
      <c r="C1028" s="234" t="s">
        <v>339</v>
      </c>
      <c r="D1028" s="235"/>
      <c r="E1028" s="181">
        <v>0</v>
      </c>
      <c r="F1028" s="182"/>
      <c r="G1028" s="183"/>
      <c r="M1028" s="179" t="s">
        <v>339</v>
      </c>
      <c r="O1028" s="170"/>
    </row>
    <row r="1029" spans="1:15">
      <c r="A1029" s="177"/>
      <c r="B1029" s="180"/>
      <c r="C1029" s="234" t="s">
        <v>340</v>
      </c>
      <c r="D1029" s="235"/>
      <c r="E1029" s="181">
        <v>0</v>
      </c>
      <c r="F1029" s="182"/>
      <c r="G1029" s="183"/>
      <c r="M1029" s="179" t="s">
        <v>340</v>
      </c>
      <c r="O1029" s="170"/>
    </row>
    <row r="1030" spans="1:15">
      <c r="A1030" s="177"/>
      <c r="B1030" s="180"/>
      <c r="C1030" s="234" t="s">
        <v>341</v>
      </c>
      <c r="D1030" s="235"/>
      <c r="E1030" s="181">
        <v>0</v>
      </c>
      <c r="F1030" s="182"/>
      <c r="G1030" s="183"/>
      <c r="M1030" s="179" t="s">
        <v>341</v>
      </c>
      <c r="O1030" s="170"/>
    </row>
    <row r="1031" spans="1:15">
      <c r="A1031" s="177"/>
      <c r="B1031" s="180"/>
      <c r="C1031" s="234" t="s">
        <v>373</v>
      </c>
      <c r="D1031" s="235"/>
      <c r="E1031" s="181">
        <v>0</v>
      </c>
      <c r="F1031" s="182"/>
      <c r="G1031" s="183"/>
      <c r="M1031" s="179" t="s">
        <v>373</v>
      </c>
      <c r="O1031" s="170"/>
    </row>
    <row r="1032" spans="1:15">
      <c r="A1032" s="177"/>
      <c r="B1032" s="180"/>
      <c r="C1032" s="234" t="s">
        <v>448</v>
      </c>
      <c r="D1032" s="235"/>
      <c r="E1032" s="181">
        <v>0.70779999999999998</v>
      </c>
      <c r="F1032" s="182"/>
      <c r="G1032" s="183"/>
      <c r="M1032" s="179" t="s">
        <v>448</v>
      </c>
      <c r="O1032" s="170"/>
    </row>
    <row r="1033" spans="1:15">
      <c r="A1033" s="177"/>
      <c r="B1033" s="180"/>
      <c r="C1033" s="234" t="s">
        <v>374</v>
      </c>
      <c r="D1033" s="235"/>
      <c r="E1033" s="181">
        <v>0</v>
      </c>
      <c r="F1033" s="182"/>
      <c r="G1033" s="183"/>
      <c r="M1033" s="179" t="s">
        <v>374</v>
      </c>
      <c r="O1033" s="170"/>
    </row>
    <row r="1034" spans="1:15">
      <c r="A1034" s="177"/>
      <c r="B1034" s="180"/>
      <c r="C1034" s="234" t="s">
        <v>449</v>
      </c>
      <c r="D1034" s="235"/>
      <c r="E1034" s="181">
        <v>0.70779999999999998</v>
      </c>
      <c r="F1034" s="182"/>
      <c r="G1034" s="183"/>
      <c r="M1034" s="179" t="s">
        <v>449</v>
      </c>
      <c r="O1034" s="170"/>
    </row>
    <row r="1035" spans="1:15">
      <c r="A1035" s="177"/>
      <c r="B1035" s="180"/>
      <c r="C1035" s="234" t="s">
        <v>346</v>
      </c>
      <c r="D1035" s="235"/>
      <c r="E1035" s="181">
        <v>0</v>
      </c>
      <c r="F1035" s="182"/>
      <c r="G1035" s="183"/>
      <c r="M1035" s="179" t="s">
        <v>346</v>
      </c>
      <c r="O1035" s="170"/>
    </row>
    <row r="1036" spans="1:15">
      <c r="A1036" s="177"/>
      <c r="B1036" s="180"/>
      <c r="C1036" s="234" t="s">
        <v>450</v>
      </c>
      <c r="D1036" s="235"/>
      <c r="E1036" s="181">
        <v>1.1827000000000001</v>
      </c>
      <c r="F1036" s="182"/>
      <c r="G1036" s="183"/>
      <c r="M1036" s="179" t="s">
        <v>450</v>
      </c>
      <c r="O1036" s="170"/>
    </row>
    <row r="1037" spans="1:15">
      <c r="A1037" s="177"/>
      <c r="B1037" s="180"/>
      <c r="C1037" s="234" t="s">
        <v>348</v>
      </c>
      <c r="D1037" s="235"/>
      <c r="E1037" s="181">
        <v>0</v>
      </c>
      <c r="F1037" s="182"/>
      <c r="G1037" s="183"/>
      <c r="M1037" s="179" t="s">
        <v>348</v>
      </c>
      <c r="O1037" s="170"/>
    </row>
    <row r="1038" spans="1:15">
      <c r="A1038" s="177"/>
      <c r="B1038" s="180"/>
      <c r="C1038" s="234" t="s">
        <v>451</v>
      </c>
      <c r="D1038" s="235"/>
      <c r="E1038" s="181">
        <v>2.3451</v>
      </c>
      <c r="F1038" s="182"/>
      <c r="G1038" s="183"/>
      <c r="M1038" s="179" t="s">
        <v>451</v>
      </c>
      <c r="O1038" s="170"/>
    </row>
    <row r="1039" spans="1:15">
      <c r="A1039" s="177"/>
      <c r="B1039" s="180"/>
      <c r="C1039" s="234" t="s">
        <v>398</v>
      </c>
      <c r="D1039" s="235"/>
      <c r="E1039" s="181">
        <v>0</v>
      </c>
      <c r="F1039" s="182"/>
      <c r="G1039" s="183"/>
      <c r="M1039" s="179" t="s">
        <v>398</v>
      </c>
      <c r="O1039" s="170"/>
    </row>
    <row r="1040" spans="1:15">
      <c r="A1040" s="177"/>
      <c r="B1040" s="180"/>
      <c r="C1040" s="234" t="s">
        <v>375</v>
      </c>
      <c r="D1040" s="235"/>
      <c r="E1040" s="181">
        <v>0</v>
      </c>
      <c r="F1040" s="182"/>
      <c r="G1040" s="183"/>
      <c r="M1040" s="179" t="s">
        <v>375</v>
      </c>
      <c r="O1040" s="170"/>
    </row>
    <row r="1041" spans="1:104">
      <c r="A1041" s="177"/>
      <c r="B1041" s="180"/>
      <c r="C1041" s="234" t="s">
        <v>452</v>
      </c>
      <c r="D1041" s="235"/>
      <c r="E1041" s="181">
        <v>0.70779999999999998</v>
      </c>
      <c r="F1041" s="182"/>
      <c r="G1041" s="183"/>
      <c r="M1041" s="179" t="s">
        <v>452</v>
      </c>
      <c r="O1041" s="170"/>
    </row>
    <row r="1042" spans="1:104">
      <c r="A1042" s="177"/>
      <c r="B1042" s="180"/>
      <c r="C1042" s="234" t="s">
        <v>453</v>
      </c>
      <c r="D1042" s="235"/>
      <c r="E1042" s="181">
        <v>11.217599999999999</v>
      </c>
      <c r="F1042" s="182"/>
      <c r="G1042" s="183"/>
      <c r="M1042" s="179" t="s">
        <v>453</v>
      </c>
      <c r="O1042" s="170"/>
    </row>
    <row r="1043" spans="1:104">
      <c r="A1043" s="177"/>
      <c r="B1043" s="180"/>
      <c r="C1043" s="234" t="s">
        <v>148</v>
      </c>
      <c r="D1043" s="235"/>
      <c r="E1043" s="181">
        <v>0</v>
      </c>
      <c r="F1043" s="182"/>
      <c r="G1043" s="183"/>
      <c r="M1043" s="179" t="s">
        <v>148</v>
      </c>
      <c r="O1043" s="170"/>
    </row>
    <row r="1044" spans="1:104">
      <c r="A1044" s="177"/>
      <c r="B1044" s="180"/>
      <c r="C1044" s="234" t="s">
        <v>454</v>
      </c>
      <c r="D1044" s="235"/>
      <c r="E1044" s="181">
        <v>0.19869999999999999</v>
      </c>
      <c r="F1044" s="182"/>
      <c r="G1044" s="183"/>
      <c r="M1044" s="179" t="s">
        <v>454</v>
      </c>
      <c r="O1044" s="170"/>
    </row>
    <row r="1045" spans="1:104">
      <c r="A1045" s="177"/>
      <c r="B1045" s="180"/>
      <c r="C1045" s="234" t="s">
        <v>455</v>
      </c>
      <c r="D1045" s="235"/>
      <c r="E1045" s="181">
        <v>0.40500000000000003</v>
      </c>
      <c r="F1045" s="182"/>
      <c r="G1045" s="183"/>
      <c r="M1045" s="179" t="s">
        <v>455</v>
      </c>
      <c r="O1045" s="170"/>
    </row>
    <row r="1046" spans="1:104">
      <c r="A1046" s="177"/>
      <c r="B1046" s="180"/>
      <c r="C1046" s="234" t="s">
        <v>456</v>
      </c>
      <c r="D1046" s="235"/>
      <c r="E1046" s="181">
        <v>0.45</v>
      </c>
      <c r="F1046" s="182"/>
      <c r="G1046" s="183"/>
      <c r="M1046" s="179" t="s">
        <v>456</v>
      </c>
      <c r="O1046" s="170"/>
    </row>
    <row r="1047" spans="1:104">
      <c r="A1047" s="177"/>
      <c r="B1047" s="180"/>
      <c r="C1047" s="234" t="s">
        <v>357</v>
      </c>
      <c r="D1047" s="235"/>
      <c r="E1047" s="181">
        <v>0</v>
      </c>
      <c r="F1047" s="182"/>
      <c r="G1047" s="183"/>
      <c r="M1047" s="179" t="s">
        <v>357</v>
      </c>
      <c r="O1047" s="170"/>
    </row>
    <row r="1048" spans="1:104">
      <c r="A1048" s="177"/>
      <c r="B1048" s="180"/>
      <c r="C1048" s="234" t="s">
        <v>358</v>
      </c>
      <c r="D1048" s="235"/>
      <c r="E1048" s="181">
        <v>0</v>
      </c>
      <c r="F1048" s="182"/>
      <c r="G1048" s="183"/>
      <c r="M1048" s="179" t="s">
        <v>358</v>
      </c>
      <c r="O1048" s="170"/>
    </row>
    <row r="1049" spans="1:104">
      <c r="A1049" s="171">
        <v>45</v>
      </c>
      <c r="B1049" s="172" t="s">
        <v>457</v>
      </c>
      <c r="C1049" s="173" t="s">
        <v>458</v>
      </c>
      <c r="D1049" s="174" t="s">
        <v>90</v>
      </c>
      <c r="E1049" s="175">
        <v>23.591699999999999</v>
      </c>
      <c r="F1049" s="175">
        <v>0</v>
      </c>
      <c r="G1049" s="176">
        <f>E1049*F1049</f>
        <v>0</v>
      </c>
      <c r="O1049" s="170">
        <v>2</v>
      </c>
      <c r="AA1049" s="146">
        <v>3</v>
      </c>
      <c r="AB1049" s="146">
        <v>1</v>
      </c>
      <c r="AC1049" s="146">
        <v>103641</v>
      </c>
      <c r="AZ1049" s="146">
        <v>1</v>
      </c>
      <c r="BA1049" s="146">
        <f>IF(AZ1049=1,G1049,0)</f>
        <v>0</v>
      </c>
      <c r="BB1049" s="146">
        <f>IF(AZ1049=2,G1049,0)</f>
        <v>0</v>
      </c>
      <c r="BC1049" s="146">
        <f>IF(AZ1049=3,G1049,0)</f>
        <v>0</v>
      </c>
      <c r="BD1049" s="146">
        <f>IF(AZ1049=4,G1049,0)</f>
        <v>0</v>
      </c>
      <c r="BE1049" s="146">
        <f>IF(AZ1049=5,G1049,0)</f>
        <v>0</v>
      </c>
      <c r="CA1049" s="170">
        <v>3</v>
      </c>
      <c r="CB1049" s="170">
        <v>1</v>
      </c>
      <c r="CZ1049" s="146">
        <v>1.6</v>
      </c>
    </row>
    <row r="1050" spans="1:104">
      <c r="A1050" s="177"/>
      <c r="B1050" s="180"/>
      <c r="C1050" s="234" t="s">
        <v>442</v>
      </c>
      <c r="D1050" s="235"/>
      <c r="E1050" s="181">
        <v>0</v>
      </c>
      <c r="F1050" s="182"/>
      <c r="G1050" s="183"/>
      <c r="M1050" s="179" t="s">
        <v>442</v>
      </c>
      <c r="O1050" s="170"/>
    </row>
    <row r="1051" spans="1:104">
      <c r="A1051" s="177"/>
      <c r="B1051" s="180"/>
      <c r="C1051" s="234" t="s">
        <v>443</v>
      </c>
      <c r="D1051" s="235"/>
      <c r="E1051" s="181">
        <v>0</v>
      </c>
      <c r="F1051" s="182"/>
      <c r="G1051" s="183"/>
      <c r="M1051" s="179" t="s">
        <v>443</v>
      </c>
      <c r="O1051" s="170"/>
    </row>
    <row r="1052" spans="1:104">
      <c r="A1052" s="177"/>
      <c r="B1052" s="180"/>
      <c r="C1052" s="234" t="s">
        <v>444</v>
      </c>
      <c r="D1052" s="235"/>
      <c r="E1052" s="181">
        <v>0</v>
      </c>
      <c r="F1052" s="182"/>
      <c r="G1052" s="183"/>
      <c r="M1052" s="179" t="s">
        <v>444</v>
      </c>
      <c r="O1052" s="170"/>
    </row>
    <row r="1053" spans="1:104">
      <c r="A1053" s="177"/>
      <c r="B1053" s="180"/>
      <c r="C1053" s="234" t="s">
        <v>108</v>
      </c>
      <c r="D1053" s="235"/>
      <c r="E1053" s="181">
        <v>0</v>
      </c>
      <c r="F1053" s="182"/>
      <c r="G1053" s="183"/>
      <c r="M1053" s="179" t="s">
        <v>108</v>
      </c>
      <c r="O1053" s="170"/>
    </row>
    <row r="1054" spans="1:104">
      <c r="A1054" s="177"/>
      <c r="B1054" s="180"/>
      <c r="C1054" s="234" t="s">
        <v>381</v>
      </c>
      <c r="D1054" s="235"/>
      <c r="E1054" s="181">
        <v>0</v>
      </c>
      <c r="F1054" s="182"/>
      <c r="G1054" s="183"/>
      <c r="M1054" s="179" t="s">
        <v>381</v>
      </c>
      <c r="O1054" s="170"/>
    </row>
    <row r="1055" spans="1:104">
      <c r="A1055" s="177"/>
      <c r="B1055" s="180"/>
      <c r="C1055" s="234" t="s">
        <v>382</v>
      </c>
      <c r="D1055" s="235"/>
      <c r="E1055" s="181">
        <v>0</v>
      </c>
      <c r="F1055" s="182"/>
      <c r="G1055" s="183"/>
      <c r="M1055" s="179" t="s">
        <v>382</v>
      </c>
      <c r="O1055" s="170"/>
    </row>
    <row r="1056" spans="1:104">
      <c r="A1056" s="177"/>
      <c r="B1056" s="180"/>
      <c r="C1056" s="234" t="s">
        <v>383</v>
      </c>
      <c r="D1056" s="235"/>
      <c r="E1056" s="181">
        <v>0</v>
      </c>
      <c r="F1056" s="182"/>
      <c r="G1056" s="183"/>
      <c r="M1056" s="179" t="s">
        <v>383</v>
      </c>
      <c r="O1056" s="170"/>
    </row>
    <row r="1057" spans="1:15">
      <c r="A1057" s="177"/>
      <c r="B1057" s="180"/>
      <c r="C1057" s="234" t="s">
        <v>384</v>
      </c>
      <c r="D1057" s="235"/>
      <c r="E1057" s="181">
        <v>0</v>
      </c>
      <c r="F1057" s="182"/>
      <c r="G1057" s="183"/>
      <c r="M1057" s="179" t="s">
        <v>384</v>
      </c>
      <c r="O1057" s="170"/>
    </row>
    <row r="1058" spans="1:15">
      <c r="A1058" s="177"/>
      <c r="B1058" s="180"/>
      <c r="C1058" s="234" t="s">
        <v>385</v>
      </c>
      <c r="D1058" s="235"/>
      <c r="E1058" s="181">
        <v>0</v>
      </c>
      <c r="F1058" s="182"/>
      <c r="G1058" s="183"/>
      <c r="M1058" s="179" t="s">
        <v>385</v>
      </c>
      <c r="O1058" s="170"/>
    </row>
    <row r="1059" spans="1:15">
      <c r="A1059" s="177"/>
      <c r="B1059" s="180"/>
      <c r="C1059" s="234" t="s">
        <v>386</v>
      </c>
      <c r="D1059" s="235"/>
      <c r="E1059" s="181">
        <v>0</v>
      </c>
      <c r="F1059" s="182"/>
      <c r="G1059" s="183"/>
      <c r="M1059" s="179" t="s">
        <v>386</v>
      </c>
      <c r="O1059" s="170"/>
    </row>
    <row r="1060" spans="1:15">
      <c r="A1060" s="177"/>
      <c r="B1060" s="180"/>
      <c r="C1060" s="234" t="s">
        <v>387</v>
      </c>
      <c r="D1060" s="235"/>
      <c r="E1060" s="181">
        <v>0</v>
      </c>
      <c r="F1060" s="182"/>
      <c r="G1060" s="183"/>
      <c r="M1060" s="179" t="s">
        <v>387</v>
      </c>
      <c r="O1060" s="170"/>
    </row>
    <row r="1061" spans="1:15">
      <c r="A1061" s="177"/>
      <c r="B1061" s="180"/>
      <c r="C1061" s="234" t="s">
        <v>388</v>
      </c>
      <c r="D1061" s="235"/>
      <c r="E1061" s="181">
        <v>0</v>
      </c>
      <c r="F1061" s="182"/>
      <c r="G1061" s="183"/>
      <c r="M1061" s="179" t="s">
        <v>388</v>
      </c>
      <c r="O1061" s="170"/>
    </row>
    <row r="1062" spans="1:15">
      <c r="A1062" s="177"/>
      <c r="B1062" s="180"/>
      <c r="C1062" s="234" t="s">
        <v>389</v>
      </c>
      <c r="D1062" s="235"/>
      <c r="E1062" s="181">
        <v>0</v>
      </c>
      <c r="F1062" s="182"/>
      <c r="G1062" s="183"/>
      <c r="M1062" s="179" t="s">
        <v>389</v>
      </c>
      <c r="O1062" s="170"/>
    </row>
    <row r="1063" spans="1:15">
      <c r="A1063" s="177"/>
      <c r="B1063" s="180"/>
      <c r="C1063" s="234" t="s">
        <v>390</v>
      </c>
      <c r="D1063" s="235"/>
      <c r="E1063" s="181">
        <v>0</v>
      </c>
      <c r="F1063" s="182"/>
      <c r="G1063" s="183"/>
      <c r="M1063" s="179" t="s">
        <v>390</v>
      </c>
      <c r="O1063" s="170"/>
    </row>
    <row r="1064" spans="1:15">
      <c r="A1064" s="177"/>
      <c r="B1064" s="180"/>
      <c r="C1064" s="234" t="s">
        <v>391</v>
      </c>
      <c r="D1064" s="235"/>
      <c r="E1064" s="181">
        <v>0</v>
      </c>
      <c r="F1064" s="182"/>
      <c r="G1064" s="183"/>
      <c r="M1064" s="179" t="s">
        <v>391</v>
      </c>
      <c r="O1064" s="170"/>
    </row>
    <row r="1065" spans="1:15">
      <c r="A1065" s="177"/>
      <c r="B1065" s="180"/>
      <c r="C1065" s="234" t="s">
        <v>392</v>
      </c>
      <c r="D1065" s="235"/>
      <c r="E1065" s="181">
        <v>0</v>
      </c>
      <c r="F1065" s="182"/>
      <c r="G1065" s="183"/>
      <c r="M1065" s="179" t="s">
        <v>392</v>
      </c>
      <c r="O1065" s="170"/>
    </row>
    <row r="1066" spans="1:15">
      <c r="A1066" s="177"/>
      <c r="B1066" s="180"/>
      <c r="C1066" s="234" t="s">
        <v>393</v>
      </c>
      <c r="D1066" s="235"/>
      <c r="E1066" s="181">
        <v>0</v>
      </c>
      <c r="F1066" s="182"/>
      <c r="G1066" s="183"/>
      <c r="M1066" s="179" t="s">
        <v>393</v>
      </c>
      <c r="O1066" s="170"/>
    </row>
    <row r="1067" spans="1:15">
      <c r="A1067" s="177"/>
      <c r="B1067" s="180"/>
      <c r="C1067" s="234" t="s">
        <v>445</v>
      </c>
      <c r="D1067" s="235"/>
      <c r="E1067" s="181">
        <v>0.69689999999999996</v>
      </c>
      <c r="F1067" s="182"/>
      <c r="G1067" s="183"/>
      <c r="M1067" s="179" t="s">
        <v>445</v>
      </c>
      <c r="O1067" s="170"/>
    </row>
    <row r="1068" spans="1:15">
      <c r="A1068" s="177"/>
      <c r="B1068" s="180"/>
      <c r="C1068" s="234" t="s">
        <v>446</v>
      </c>
      <c r="D1068" s="235"/>
      <c r="E1068" s="181">
        <v>3.5325000000000002</v>
      </c>
      <c r="F1068" s="182"/>
      <c r="G1068" s="183"/>
      <c r="M1068" s="179" t="s">
        <v>446</v>
      </c>
      <c r="O1068" s="170"/>
    </row>
    <row r="1069" spans="1:15">
      <c r="A1069" s="177"/>
      <c r="B1069" s="180"/>
      <c r="C1069" s="234" t="s">
        <v>394</v>
      </c>
      <c r="D1069" s="235"/>
      <c r="E1069" s="181">
        <v>0</v>
      </c>
      <c r="F1069" s="182"/>
      <c r="G1069" s="183"/>
      <c r="M1069" s="179" t="s">
        <v>394</v>
      </c>
      <c r="O1069" s="170"/>
    </row>
    <row r="1070" spans="1:15">
      <c r="A1070" s="177"/>
      <c r="B1070" s="180"/>
      <c r="C1070" s="234" t="s">
        <v>395</v>
      </c>
      <c r="D1070" s="235"/>
      <c r="E1070" s="181">
        <v>0</v>
      </c>
      <c r="F1070" s="182"/>
      <c r="G1070" s="183"/>
      <c r="M1070" s="179" t="s">
        <v>395</v>
      </c>
      <c r="O1070" s="170"/>
    </row>
    <row r="1071" spans="1:15">
      <c r="A1071" s="177"/>
      <c r="B1071" s="180"/>
      <c r="C1071" s="234" t="s">
        <v>333</v>
      </c>
      <c r="D1071" s="235"/>
      <c r="E1071" s="181">
        <v>0</v>
      </c>
      <c r="F1071" s="182"/>
      <c r="G1071" s="183"/>
      <c r="M1071" s="179" t="s">
        <v>333</v>
      </c>
      <c r="O1071" s="170"/>
    </row>
    <row r="1072" spans="1:15">
      <c r="A1072" s="177"/>
      <c r="B1072" s="180"/>
      <c r="C1072" s="234" t="s">
        <v>334</v>
      </c>
      <c r="D1072" s="235"/>
      <c r="E1072" s="181">
        <v>0</v>
      </c>
      <c r="F1072" s="182"/>
      <c r="G1072" s="183"/>
      <c r="M1072" s="179" t="s">
        <v>334</v>
      </c>
      <c r="O1072" s="170"/>
    </row>
    <row r="1073" spans="1:15">
      <c r="A1073" s="177"/>
      <c r="B1073" s="180"/>
      <c r="C1073" s="234" t="s">
        <v>335</v>
      </c>
      <c r="D1073" s="235"/>
      <c r="E1073" s="181">
        <v>0</v>
      </c>
      <c r="F1073" s="182"/>
      <c r="G1073" s="183"/>
      <c r="M1073" s="179" t="s">
        <v>335</v>
      </c>
      <c r="O1073" s="170"/>
    </row>
    <row r="1074" spans="1:15">
      <c r="A1074" s="177"/>
      <c r="B1074" s="180"/>
      <c r="C1074" s="234" t="s">
        <v>396</v>
      </c>
      <c r="D1074" s="235"/>
      <c r="E1074" s="181">
        <v>0</v>
      </c>
      <c r="F1074" s="182"/>
      <c r="G1074" s="183"/>
      <c r="M1074" s="179" t="s">
        <v>396</v>
      </c>
      <c r="O1074" s="170"/>
    </row>
    <row r="1075" spans="1:15">
      <c r="A1075" s="177"/>
      <c r="B1075" s="180"/>
      <c r="C1075" s="234" t="s">
        <v>447</v>
      </c>
      <c r="D1075" s="235"/>
      <c r="E1075" s="181">
        <v>1.4397</v>
      </c>
      <c r="F1075" s="182"/>
      <c r="G1075" s="183"/>
      <c r="M1075" s="179" t="s">
        <v>447</v>
      </c>
      <c r="O1075" s="170"/>
    </row>
    <row r="1076" spans="1:15">
      <c r="A1076" s="177"/>
      <c r="B1076" s="180"/>
      <c r="C1076" s="234" t="s">
        <v>397</v>
      </c>
      <c r="D1076" s="235"/>
      <c r="E1076" s="181">
        <v>0</v>
      </c>
      <c r="F1076" s="182"/>
      <c r="G1076" s="183"/>
      <c r="M1076" s="179" t="s">
        <v>397</v>
      </c>
      <c r="O1076" s="170"/>
    </row>
    <row r="1077" spans="1:15">
      <c r="A1077" s="177"/>
      <c r="B1077" s="180"/>
      <c r="C1077" s="234" t="s">
        <v>132</v>
      </c>
      <c r="D1077" s="235"/>
      <c r="E1077" s="181">
        <v>0</v>
      </c>
      <c r="F1077" s="182"/>
      <c r="G1077" s="183"/>
      <c r="M1077" s="179" t="s">
        <v>132</v>
      </c>
      <c r="O1077" s="170"/>
    </row>
    <row r="1078" spans="1:15">
      <c r="A1078" s="177"/>
      <c r="B1078" s="180"/>
      <c r="C1078" s="234" t="s">
        <v>339</v>
      </c>
      <c r="D1078" s="235"/>
      <c r="E1078" s="181">
        <v>0</v>
      </c>
      <c r="F1078" s="182"/>
      <c r="G1078" s="183"/>
      <c r="M1078" s="179" t="s">
        <v>339</v>
      </c>
      <c r="O1078" s="170"/>
    </row>
    <row r="1079" spans="1:15">
      <c r="A1079" s="177"/>
      <c r="B1079" s="180"/>
      <c r="C1079" s="234" t="s">
        <v>340</v>
      </c>
      <c r="D1079" s="235"/>
      <c r="E1079" s="181">
        <v>0</v>
      </c>
      <c r="F1079" s="182"/>
      <c r="G1079" s="183"/>
      <c r="M1079" s="179" t="s">
        <v>340</v>
      </c>
      <c r="O1079" s="170"/>
    </row>
    <row r="1080" spans="1:15">
      <c r="A1080" s="177"/>
      <c r="B1080" s="180"/>
      <c r="C1080" s="234" t="s">
        <v>341</v>
      </c>
      <c r="D1080" s="235"/>
      <c r="E1080" s="181">
        <v>0</v>
      </c>
      <c r="F1080" s="182"/>
      <c r="G1080" s="183"/>
      <c r="M1080" s="179" t="s">
        <v>341</v>
      </c>
      <c r="O1080" s="170"/>
    </row>
    <row r="1081" spans="1:15">
      <c r="A1081" s="177"/>
      <c r="B1081" s="180"/>
      <c r="C1081" s="234" t="s">
        <v>373</v>
      </c>
      <c r="D1081" s="235"/>
      <c r="E1081" s="181">
        <v>0</v>
      </c>
      <c r="F1081" s="182"/>
      <c r="G1081" s="183"/>
      <c r="M1081" s="179" t="s">
        <v>373</v>
      </c>
      <c r="O1081" s="170"/>
    </row>
    <row r="1082" spans="1:15">
      <c r="A1082" s="177"/>
      <c r="B1082" s="180"/>
      <c r="C1082" s="234" t="s">
        <v>448</v>
      </c>
      <c r="D1082" s="235"/>
      <c r="E1082" s="181">
        <v>0.70779999999999998</v>
      </c>
      <c r="F1082" s="182"/>
      <c r="G1082" s="183"/>
      <c r="M1082" s="179" t="s">
        <v>448</v>
      </c>
      <c r="O1082" s="170"/>
    </row>
    <row r="1083" spans="1:15">
      <c r="A1083" s="177"/>
      <c r="B1083" s="180"/>
      <c r="C1083" s="234" t="s">
        <v>374</v>
      </c>
      <c r="D1083" s="235"/>
      <c r="E1083" s="181">
        <v>0</v>
      </c>
      <c r="F1083" s="182"/>
      <c r="G1083" s="183"/>
      <c r="M1083" s="179" t="s">
        <v>374</v>
      </c>
      <c r="O1083" s="170"/>
    </row>
    <row r="1084" spans="1:15">
      <c r="A1084" s="177"/>
      <c r="B1084" s="180"/>
      <c r="C1084" s="234" t="s">
        <v>449</v>
      </c>
      <c r="D1084" s="235"/>
      <c r="E1084" s="181">
        <v>0.70779999999999998</v>
      </c>
      <c r="F1084" s="182"/>
      <c r="G1084" s="183"/>
      <c r="M1084" s="179" t="s">
        <v>449</v>
      </c>
      <c r="O1084" s="170"/>
    </row>
    <row r="1085" spans="1:15">
      <c r="A1085" s="177"/>
      <c r="B1085" s="180"/>
      <c r="C1085" s="234" t="s">
        <v>346</v>
      </c>
      <c r="D1085" s="235"/>
      <c r="E1085" s="181">
        <v>0</v>
      </c>
      <c r="F1085" s="182"/>
      <c r="G1085" s="183"/>
      <c r="M1085" s="179" t="s">
        <v>346</v>
      </c>
      <c r="O1085" s="170"/>
    </row>
    <row r="1086" spans="1:15">
      <c r="A1086" s="177"/>
      <c r="B1086" s="180"/>
      <c r="C1086" s="234" t="s">
        <v>450</v>
      </c>
      <c r="D1086" s="235"/>
      <c r="E1086" s="181">
        <v>1.1827000000000001</v>
      </c>
      <c r="F1086" s="182"/>
      <c r="G1086" s="183"/>
      <c r="M1086" s="179" t="s">
        <v>450</v>
      </c>
      <c r="O1086" s="170"/>
    </row>
    <row r="1087" spans="1:15">
      <c r="A1087" s="177"/>
      <c r="B1087" s="180"/>
      <c r="C1087" s="234" t="s">
        <v>348</v>
      </c>
      <c r="D1087" s="235"/>
      <c r="E1087" s="181">
        <v>0</v>
      </c>
      <c r="F1087" s="182"/>
      <c r="G1087" s="183"/>
      <c r="M1087" s="179" t="s">
        <v>348</v>
      </c>
      <c r="O1087" s="170"/>
    </row>
    <row r="1088" spans="1:15">
      <c r="A1088" s="177"/>
      <c r="B1088" s="180"/>
      <c r="C1088" s="234" t="s">
        <v>451</v>
      </c>
      <c r="D1088" s="235"/>
      <c r="E1088" s="181">
        <v>2.3451</v>
      </c>
      <c r="F1088" s="182"/>
      <c r="G1088" s="183"/>
      <c r="M1088" s="179" t="s">
        <v>451</v>
      </c>
      <c r="O1088" s="170"/>
    </row>
    <row r="1089" spans="1:104">
      <c r="A1089" s="177"/>
      <c r="B1089" s="180"/>
      <c r="C1089" s="234" t="s">
        <v>398</v>
      </c>
      <c r="D1089" s="235"/>
      <c r="E1089" s="181">
        <v>0</v>
      </c>
      <c r="F1089" s="182"/>
      <c r="G1089" s="183"/>
      <c r="M1089" s="179" t="s">
        <v>398</v>
      </c>
      <c r="O1089" s="170"/>
    </row>
    <row r="1090" spans="1:104">
      <c r="A1090" s="177"/>
      <c r="B1090" s="180"/>
      <c r="C1090" s="234" t="s">
        <v>375</v>
      </c>
      <c r="D1090" s="235"/>
      <c r="E1090" s="181">
        <v>0</v>
      </c>
      <c r="F1090" s="182"/>
      <c r="G1090" s="183"/>
      <c r="M1090" s="179" t="s">
        <v>375</v>
      </c>
      <c r="O1090" s="170"/>
    </row>
    <row r="1091" spans="1:104">
      <c r="A1091" s="177"/>
      <c r="B1091" s="180"/>
      <c r="C1091" s="234" t="s">
        <v>452</v>
      </c>
      <c r="D1091" s="235"/>
      <c r="E1091" s="181">
        <v>0.70779999999999998</v>
      </c>
      <c r="F1091" s="182"/>
      <c r="G1091" s="183"/>
      <c r="M1091" s="179" t="s">
        <v>452</v>
      </c>
      <c r="O1091" s="170"/>
    </row>
    <row r="1092" spans="1:104">
      <c r="A1092" s="177"/>
      <c r="B1092" s="180"/>
      <c r="C1092" s="234" t="s">
        <v>453</v>
      </c>
      <c r="D1092" s="235"/>
      <c r="E1092" s="181">
        <v>11.217599999999999</v>
      </c>
      <c r="F1092" s="182"/>
      <c r="G1092" s="183"/>
      <c r="M1092" s="179" t="s">
        <v>453</v>
      </c>
      <c r="O1092" s="170"/>
    </row>
    <row r="1093" spans="1:104">
      <c r="A1093" s="177"/>
      <c r="B1093" s="180"/>
      <c r="C1093" s="234" t="s">
        <v>148</v>
      </c>
      <c r="D1093" s="235"/>
      <c r="E1093" s="181">
        <v>0</v>
      </c>
      <c r="F1093" s="182"/>
      <c r="G1093" s="183"/>
      <c r="M1093" s="179" t="s">
        <v>148</v>
      </c>
      <c r="O1093" s="170"/>
    </row>
    <row r="1094" spans="1:104">
      <c r="A1094" s="177"/>
      <c r="B1094" s="180"/>
      <c r="C1094" s="234" t="s">
        <v>454</v>
      </c>
      <c r="D1094" s="235"/>
      <c r="E1094" s="181">
        <v>0.19869999999999999</v>
      </c>
      <c r="F1094" s="182"/>
      <c r="G1094" s="183"/>
      <c r="M1094" s="179" t="s">
        <v>454</v>
      </c>
      <c r="O1094" s="170"/>
    </row>
    <row r="1095" spans="1:104">
      <c r="A1095" s="177"/>
      <c r="B1095" s="180"/>
      <c r="C1095" s="234" t="s">
        <v>455</v>
      </c>
      <c r="D1095" s="235"/>
      <c r="E1095" s="181">
        <v>0.40500000000000003</v>
      </c>
      <c r="F1095" s="182"/>
      <c r="G1095" s="183"/>
      <c r="M1095" s="179" t="s">
        <v>455</v>
      </c>
      <c r="O1095" s="170"/>
    </row>
    <row r="1096" spans="1:104">
      <c r="A1096" s="177"/>
      <c r="B1096" s="180"/>
      <c r="C1096" s="234" t="s">
        <v>456</v>
      </c>
      <c r="D1096" s="235"/>
      <c r="E1096" s="181">
        <v>0.45</v>
      </c>
      <c r="F1096" s="182"/>
      <c r="G1096" s="183"/>
      <c r="M1096" s="179" t="s">
        <v>456</v>
      </c>
      <c r="O1096" s="170"/>
    </row>
    <row r="1097" spans="1:104">
      <c r="A1097" s="177"/>
      <c r="B1097" s="180"/>
      <c r="C1097" s="234" t="s">
        <v>357</v>
      </c>
      <c r="D1097" s="235"/>
      <c r="E1097" s="181">
        <v>0</v>
      </c>
      <c r="F1097" s="182"/>
      <c r="G1097" s="183"/>
      <c r="M1097" s="179" t="s">
        <v>357</v>
      </c>
      <c r="O1097" s="170"/>
    </row>
    <row r="1098" spans="1:104">
      <c r="A1098" s="177"/>
      <c r="B1098" s="180"/>
      <c r="C1098" s="234" t="s">
        <v>358</v>
      </c>
      <c r="D1098" s="235"/>
      <c r="E1098" s="181">
        <v>0</v>
      </c>
      <c r="F1098" s="182"/>
      <c r="G1098" s="183"/>
      <c r="M1098" s="179" t="s">
        <v>358</v>
      </c>
      <c r="O1098" s="170"/>
    </row>
    <row r="1099" spans="1:104" ht="22.5">
      <c r="A1099" s="171">
        <v>46</v>
      </c>
      <c r="B1099" s="172" t="s">
        <v>459</v>
      </c>
      <c r="C1099" s="173" t="s">
        <v>460</v>
      </c>
      <c r="D1099" s="174" t="s">
        <v>461</v>
      </c>
      <c r="E1099" s="175">
        <v>84930.1875</v>
      </c>
      <c r="F1099" s="175">
        <v>0</v>
      </c>
      <c r="G1099" s="176">
        <f>E1099*F1099</f>
        <v>0</v>
      </c>
      <c r="O1099" s="170">
        <v>2</v>
      </c>
      <c r="AA1099" s="146">
        <v>3</v>
      </c>
      <c r="AB1099" s="146">
        <v>1</v>
      </c>
      <c r="AC1099" s="146">
        <v>245515482</v>
      </c>
      <c r="AZ1099" s="146">
        <v>1</v>
      </c>
      <c r="BA1099" s="146">
        <f>IF(AZ1099=1,G1099,0)</f>
        <v>0</v>
      </c>
      <c r="BB1099" s="146">
        <f>IF(AZ1099=2,G1099,0)</f>
        <v>0</v>
      </c>
      <c r="BC1099" s="146">
        <f>IF(AZ1099=3,G1099,0)</f>
        <v>0</v>
      </c>
      <c r="BD1099" s="146">
        <f>IF(AZ1099=4,G1099,0)</f>
        <v>0</v>
      </c>
      <c r="BE1099" s="146">
        <f>IF(AZ1099=5,G1099,0)</f>
        <v>0</v>
      </c>
      <c r="CA1099" s="170">
        <v>3</v>
      </c>
      <c r="CB1099" s="170">
        <v>1</v>
      </c>
      <c r="CZ1099" s="146">
        <v>1E-3</v>
      </c>
    </row>
    <row r="1100" spans="1:104">
      <c r="A1100" s="177"/>
      <c r="B1100" s="180"/>
      <c r="C1100" s="234" t="s">
        <v>462</v>
      </c>
      <c r="D1100" s="235"/>
      <c r="E1100" s="181">
        <v>0</v>
      </c>
      <c r="F1100" s="182"/>
      <c r="G1100" s="183"/>
      <c r="M1100" s="179" t="s">
        <v>462</v>
      </c>
      <c r="O1100" s="170"/>
    </row>
    <row r="1101" spans="1:104">
      <c r="A1101" s="177"/>
      <c r="B1101" s="180"/>
      <c r="C1101" s="234" t="s">
        <v>443</v>
      </c>
      <c r="D1101" s="235"/>
      <c r="E1101" s="181">
        <v>0</v>
      </c>
      <c r="F1101" s="182"/>
      <c r="G1101" s="183"/>
      <c r="M1101" s="179" t="s">
        <v>443</v>
      </c>
      <c r="O1101" s="170"/>
    </row>
    <row r="1102" spans="1:104">
      <c r="A1102" s="177"/>
      <c r="B1102" s="180"/>
      <c r="C1102" s="234" t="s">
        <v>444</v>
      </c>
      <c r="D1102" s="235"/>
      <c r="E1102" s="181">
        <v>0</v>
      </c>
      <c r="F1102" s="182"/>
      <c r="G1102" s="183"/>
      <c r="M1102" s="179" t="s">
        <v>444</v>
      </c>
      <c r="O1102" s="170"/>
    </row>
    <row r="1103" spans="1:104">
      <c r="A1103" s="177"/>
      <c r="B1103" s="180"/>
      <c r="C1103" s="234" t="s">
        <v>108</v>
      </c>
      <c r="D1103" s="235"/>
      <c r="E1103" s="181">
        <v>0</v>
      </c>
      <c r="F1103" s="182"/>
      <c r="G1103" s="183"/>
      <c r="M1103" s="179" t="s">
        <v>108</v>
      </c>
      <c r="O1103" s="170"/>
    </row>
    <row r="1104" spans="1:104">
      <c r="A1104" s="177"/>
      <c r="B1104" s="180"/>
      <c r="C1104" s="234" t="s">
        <v>381</v>
      </c>
      <c r="D1104" s="235"/>
      <c r="E1104" s="181">
        <v>0</v>
      </c>
      <c r="F1104" s="182"/>
      <c r="G1104" s="183"/>
      <c r="M1104" s="179" t="s">
        <v>381</v>
      </c>
      <c r="O1104" s="170"/>
    </row>
    <row r="1105" spans="1:15">
      <c r="A1105" s="177"/>
      <c r="B1105" s="180"/>
      <c r="C1105" s="234" t="s">
        <v>382</v>
      </c>
      <c r="D1105" s="235"/>
      <c r="E1105" s="181">
        <v>0</v>
      </c>
      <c r="F1105" s="182"/>
      <c r="G1105" s="183"/>
      <c r="M1105" s="179" t="s">
        <v>382</v>
      </c>
      <c r="O1105" s="170"/>
    </row>
    <row r="1106" spans="1:15">
      <c r="A1106" s="177"/>
      <c r="B1106" s="180"/>
      <c r="C1106" s="234" t="s">
        <v>383</v>
      </c>
      <c r="D1106" s="235"/>
      <c r="E1106" s="181">
        <v>0</v>
      </c>
      <c r="F1106" s="182"/>
      <c r="G1106" s="183"/>
      <c r="M1106" s="179" t="s">
        <v>383</v>
      </c>
      <c r="O1106" s="170"/>
    </row>
    <row r="1107" spans="1:15">
      <c r="A1107" s="177"/>
      <c r="B1107" s="180"/>
      <c r="C1107" s="234" t="s">
        <v>384</v>
      </c>
      <c r="D1107" s="235"/>
      <c r="E1107" s="181">
        <v>0</v>
      </c>
      <c r="F1107" s="182"/>
      <c r="G1107" s="183"/>
      <c r="M1107" s="179" t="s">
        <v>384</v>
      </c>
      <c r="O1107" s="170"/>
    </row>
    <row r="1108" spans="1:15">
      <c r="A1108" s="177"/>
      <c r="B1108" s="180"/>
      <c r="C1108" s="234" t="s">
        <v>385</v>
      </c>
      <c r="D1108" s="235"/>
      <c r="E1108" s="181">
        <v>0</v>
      </c>
      <c r="F1108" s="182"/>
      <c r="G1108" s="183"/>
      <c r="M1108" s="179" t="s">
        <v>385</v>
      </c>
      <c r="O1108" s="170"/>
    </row>
    <row r="1109" spans="1:15">
      <c r="A1109" s="177"/>
      <c r="B1109" s="180"/>
      <c r="C1109" s="234" t="s">
        <v>386</v>
      </c>
      <c r="D1109" s="235"/>
      <c r="E1109" s="181">
        <v>0</v>
      </c>
      <c r="F1109" s="182"/>
      <c r="G1109" s="183"/>
      <c r="M1109" s="179" t="s">
        <v>386</v>
      </c>
      <c r="O1109" s="170"/>
    </row>
    <row r="1110" spans="1:15">
      <c r="A1110" s="177"/>
      <c r="B1110" s="180"/>
      <c r="C1110" s="234" t="s">
        <v>387</v>
      </c>
      <c r="D1110" s="235"/>
      <c r="E1110" s="181">
        <v>0</v>
      </c>
      <c r="F1110" s="182"/>
      <c r="G1110" s="183"/>
      <c r="M1110" s="179" t="s">
        <v>387</v>
      </c>
      <c r="O1110" s="170"/>
    </row>
    <row r="1111" spans="1:15">
      <c r="A1111" s="177"/>
      <c r="B1111" s="180"/>
      <c r="C1111" s="234" t="s">
        <v>388</v>
      </c>
      <c r="D1111" s="235"/>
      <c r="E1111" s="181">
        <v>0</v>
      </c>
      <c r="F1111" s="182"/>
      <c r="G1111" s="183"/>
      <c r="M1111" s="179" t="s">
        <v>388</v>
      </c>
      <c r="O1111" s="170"/>
    </row>
    <row r="1112" spans="1:15">
      <c r="A1112" s="177"/>
      <c r="B1112" s="180"/>
      <c r="C1112" s="234" t="s">
        <v>389</v>
      </c>
      <c r="D1112" s="235"/>
      <c r="E1112" s="181">
        <v>0</v>
      </c>
      <c r="F1112" s="182"/>
      <c r="G1112" s="183"/>
      <c r="M1112" s="179" t="s">
        <v>389</v>
      </c>
      <c r="O1112" s="170"/>
    </row>
    <row r="1113" spans="1:15">
      <c r="A1113" s="177"/>
      <c r="B1113" s="180"/>
      <c r="C1113" s="234" t="s">
        <v>390</v>
      </c>
      <c r="D1113" s="235"/>
      <c r="E1113" s="181">
        <v>0</v>
      </c>
      <c r="F1113" s="182"/>
      <c r="G1113" s="183"/>
      <c r="M1113" s="179" t="s">
        <v>390</v>
      </c>
      <c r="O1113" s="170"/>
    </row>
    <row r="1114" spans="1:15">
      <c r="A1114" s="177"/>
      <c r="B1114" s="180"/>
      <c r="C1114" s="234" t="s">
        <v>391</v>
      </c>
      <c r="D1114" s="235"/>
      <c r="E1114" s="181">
        <v>0</v>
      </c>
      <c r="F1114" s="182"/>
      <c r="G1114" s="183"/>
      <c r="M1114" s="179" t="s">
        <v>391</v>
      </c>
      <c r="O1114" s="170"/>
    </row>
    <row r="1115" spans="1:15">
      <c r="A1115" s="177"/>
      <c r="B1115" s="180"/>
      <c r="C1115" s="234" t="s">
        <v>392</v>
      </c>
      <c r="D1115" s="235"/>
      <c r="E1115" s="181">
        <v>0</v>
      </c>
      <c r="F1115" s="182"/>
      <c r="G1115" s="183"/>
      <c r="M1115" s="179" t="s">
        <v>392</v>
      </c>
      <c r="O1115" s="170"/>
    </row>
    <row r="1116" spans="1:15">
      <c r="A1116" s="177"/>
      <c r="B1116" s="180"/>
      <c r="C1116" s="234" t="s">
        <v>393</v>
      </c>
      <c r="D1116" s="235"/>
      <c r="E1116" s="181">
        <v>0</v>
      </c>
      <c r="F1116" s="182"/>
      <c r="G1116" s="183"/>
      <c r="M1116" s="179" t="s">
        <v>393</v>
      </c>
      <c r="O1116" s="170"/>
    </row>
    <row r="1117" spans="1:15">
      <c r="A1117" s="177"/>
      <c r="B1117" s="180"/>
      <c r="C1117" s="234" t="s">
        <v>463</v>
      </c>
      <c r="D1117" s="235"/>
      <c r="E1117" s="181">
        <v>2508.9749999999999</v>
      </c>
      <c r="F1117" s="182"/>
      <c r="G1117" s="183"/>
      <c r="M1117" s="179" t="s">
        <v>463</v>
      </c>
      <c r="O1117" s="170"/>
    </row>
    <row r="1118" spans="1:15">
      <c r="A1118" s="177"/>
      <c r="B1118" s="180"/>
      <c r="C1118" s="234" t="s">
        <v>464</v>
      </c>
      <c r="D1118" s="235"/>
      <c r="E1118" s="181">
        <v>12717</v>
      </c>
      <c r="F1118" s="182"/>
      <c r="G1118" s="183"/>
      <c r="M1118" s="179" t="s">
        <v>464</v>
      </c>
      <c r="O1118" s="170"/>
    </row>
    <row r="1119" spans="1:15">
      <c r="A1119" s="177"/>
      <c r="B1119" s="180"/>
      <c r="C1119" s="234" t="s">
        <v>394</v>
      </c>
      <c r="D1119" s="235"/>
      <c r="E1119" s="181">
        <v>0</v>
      </c>
      <c r="F1119" s="182"/>
      <c r="G1119" s="183"/>
      <c r="M1119" s="179" t="s">
        <v>394</v>
      </c>
      <c r="O1119" s="170"/>
    </row>
    <row r="1120" spans="1:15">
      <c r="A1120" s="177"/>
      <c r="B1120" s="180"/>
      <c r="C1120" s="234" t="s">
        <v>395</v>
      </c>
      <c r="D1120" s="235"/>
      <c r="E1120" s="181">
        <v>0</v>
      </c>
      <c r="F1120" s="182"/>
      <c r="G1120" s="183"/>
      <c r="M1120" s="179" t="s">
        <v>395</v>
      </c>
      <c r="O1120" s="170"/>
    </row>
    <row r="1121" spans="1:15">
      <c r="A1121" s="177"/>
      <c r="B1121" s="180"/>
      <c r="C1121" s="234" t="s">
        <v>333</v>
      </c>
      <c r="D1121" s="235"/>
      <c r="E1121" s="181">
        <v>0</v>
      </c>
      <c r="F1121" s="182"/>
      <c r="G1121" s="183"/>
      <c r="M1121" s="179" t="s">
        <v>333</v>
      </c>
      <c r="O1121" s="170"/>
    </row>
    <row r="1122" spans="1:15">
      <c r="A1122" s="177"/>
      <c r="B1122" s="180"/>
      <c r="C1122" s="234" t="s">
        <v>334</v>
      </c>
      <c r="D1122" s="235"/>
      <c r="E1122" s="181">
        <v>0</v>
      </c>
      <c r="F1122" s="182"/>
      <c r="G1122" s="183"/>
      <c r="M1122" s="179" t="s">
        <v>334</v>
      </c>
      <c r="O1122" s="170"/>
    </row>
    <row r="1123" spans="1:15">
      <c r="A1123" s="177"/>
      <c r="B1123" s="180"/>
      <c r="C1123" s="234" t="s">
        <v>335</v>
      </c>
      <c r="D1123" s="235"/>
      <c r="E1123" s="181">
        <v>0</v>
      </c>
      <c r="F1123" s="182"/>
      <c r="G1123" s="183"/>
      <c r="M1123" s="179" t="s">
        <v>335</v>
      </c>
      <c r="O1123" s="170"/>
    </row>
    <row r="1124" spans="1:15">
      <c r="A1124" s="177"/>
      <c r="B1124" s="180"/>
      <c r="C1124" s="234" t="s">
        <v>396</v>
      </c>
      <c r="D1124" s="235"/>
      <c r="E1124" s="181">
        <v>0</v>
      </c>
      <c r="F1124" s="182"/>
      <c r="G1124" s="183"/>
      <c r="M1124" s="179" t="s">
        <v>396</v>
      </c>
      <c r="O1124" s="170"/>
    </row>
    <row r="1125" spans="1:15">
      <c r="A1125" s="177"/>
      <c r="B1125" s="180"/>
      <c r="C1125" s="234" t="s">
        <v>465</v>
      </c>
      <c r="D1125" s="235"/>
      <c r="E1125" s="181">
        <v>5182.9875000000002</v>
      </c>
      <c r="F1125" s="182"/>
      <c r="G1125" s="183"/>
      <c r="M1125" s="179" t="s">
        <v>465</v>
      </c>
      <c r="O1125" s="170"/>
    </row>
    <row r="1126" spans="1:15">
      <c r="A1126" s="177"/>
      <c r="B1126" s="180"/>
      <c r="C1126" s="234" t="s">
        <v>397</v>
      </c>
      <c r="D1126" s="235"/>
      <c r="E1126" s="181">
        <v>0</v>
      </c>
      <c r="F1126" s="182"/>
      <c r="G1126" s="183"/>
      <c r="M1126" s="179" t="s">
        <v>397</v>
      </c>
      <c r="O1126" s="170"/>
    </row>
    <row r="1127" spans="1:15">
      <c r="A1127" s="177"/>
      <c r="B1127" s="180"/>
      <c r="C1127" s="234" t="s">
        <v>132</v>
      </c>
      <c r="D1127" s="235"/>
      <c r="E1127" s="181">
        <v>0</v>
      </c>
      <c r="F1127" s="182"/>
      <c r="G1127" s="183"/>
      <c r="M1127" s="179" t="s">
        <v>132</v>
      </c>
      <c r="O1127" s="170"/>
    </row>
    <row r="1128" spans="1:15">
      <c r="A1128" s="177"/>
      <c r="B1128" s="180"/>
      <c r="C1128" s="234" t="s">
        <v>339</v>
      </c>
      <c r="D1128" s="235"/>
      <c r="E1128" s="181">
        <v>0</v>
      </c>
      <c r="F1128" s="182"/>
      <c r="G1128" s="183"/>
      <c r="M1128" s="179" t="s">
        <v>339</v>
      </c>
      <c r="O1128" s="170"/>
    </row>
    <row r="1129" spans="1:15">
      <c r="A1129" s="177"/>
      <c r="B1129" s="180"/>
      <c r="C1129" s="234" t="s">
        <v>340</v>
      </c>
      <c r="D1129" s="235"/>
      <c r="E1129" s="181">
        <v>0</v>
      </c>
      <c r="F1129" s="182"/>
      <c r="G1129" s="183"/>
      <c r="M1129" s="179" t="s">
        <v>340</v>
      </c>
      <c r="O1129" s="170"/>
    </row>
    <row r="1130" spans="1:15">
      <c r="A1130" s="177"/>
      <c r="B1130" s="180"/>
      <c r="C1130" s="234" t="s">
        <v>341</v>
      </c>
      <c r="D1130" s="235"/>
      <c r="E1130" s="181">
        <v>0</v>
      </c>
      <c r="F1130" s="182"/>
      <c r="G1130" s="183"/>
      <c r="M1130" s="179" t="s">
        <v>341</v>
      </c>
      <c r="O1130" s="170"/>
    </row>
    <row r="1131" spans="1:15">
      <c r="A1131" s="177"/>
      <c r="B1131" s="180"/>
      <c r="C1131" s="234" t="s">
        <v>373</v>
      </c>
      <c r="D1131" s="235"/>
      <c r="E1131" s="181">
        <v>0</v>
      </c>
      <c r="F1131" s="182"/>
      <c r="G1131" s="183"/>
      <c r="M1131" s="179" t="s">
        <v>373</v>
      </c>
      <c r="O1131" s="170"/>
    </row>
    <row r="1132" spans="1:15">
      <c r="A1132" s="177"/>
      <c r="B1132" s="180"/>
      <c r="C1132" s="234" t="s">
        <v>466</v>
      </c>
      <c r="D1132" s="235"/>
      <c r="E1132" s="181">
        <v>2548.125</v>
      </c>
      <c r="F1132" s="182"/>
      <c r="G1132" s="183"/>
      <c r="M1132" s="179" t="s">
        <v>466</v>
      </c>
      <c r="O1132" s="170"/>
    </row>
    <row r="1133" spans="1:15">
      <c r="A1133" s="177"/>
      <c r="B1133" s="180"/>
      <c r="C1133" s="234" t="s">
        <v>374</v>
      </c>
      <c r="D1133" s="235"/>
      <c r="E1133" s="181">
        <v>0</v>
      </c>
      <c r="F1133" s="182"/>
      <c r="G1133" s="183"/>
      <c r="M1133" s="179" t="s">
        <v>374</v>
      </c>
      <c r="O1133" s="170"/>
    </row>
    <row r="1134" spans="1:15">
      <c r="A1134" s="177"/>
      <c r="B1134" s="180"/>
      <c r="C1134" s="234" t="s">
        <v>467</v>
      </c>
      <c r="D1134" s="235"/>
      <c r="E1134" s="181">
        <v>2548.125</v>
      </c>
      <c r="F1134" s="182"/>
      <c r="G1134" s="183"/>
      <c r="M1134" s="179" t="s">
        <v>467</v>
      </c>
      <c r="O1134" s="170"/>
    </row>
    <row r="1135" spans="1:15">
      <c r="A1135" s="177"/>
      <c r="B1135" s="180"/>
      <c r="C1135" s="234" t="s">
        <v>346</v>
      </c>
      <c r="D1135" s="235"/>
      <c r="E1135" s="181">
        <v>0</v>
      </c>
      <c r="F1135" s="182"/>
      <c r="G1135" s="183"/>
      <c r="M1135" s="179" t="s">
        <v>346</v>
      </c>
      <c r="O1135" s="170"/>
    </row>
    <row r="1136" spans="1:15">
      <c r="A1136" s="177"/>
      <c r="B1136" s="180"/>
      <c r="C1136" s="234" t="s">
        <v>468</v>
      </c>
      <c r="D1136" s="235"/>
      <c r="E1136" s="181">
        <v>4257.8999999999996</v>
      </c>
      <c r="F1136" s="182"/>
      <c r="G1136" s="183"/>
      <c r="M1136" s="179" t="s">
        <v>468</v>
      </c>
      <c r="O1136" s="170"/>
    </row>
    <row r="1137" spans="1:104">
      <c r="A1137" s="177"/>
      <c r="B1137" s="180"/>
      <c r="C1137" s="234" t="s">
        <v>348</v>
      </c>
      <c r="D1137" s="235"/>
      <c r="E1137" s="181">
        <v>0</v>
      </c>
      <c r="F1137" s="182"/>
      <c r="G1137" s="183"/>
      <c r="M1137" s="179" t="s">
        <v>348</v>
      </c>
      <c r="O1137" s="170"/>
    </row>
    <row r="1138" spans="1:104">
      <c r="A1138" s="177"/>
      <c r="B1138" s="180"/>
      <c r="C1138" s="234" t="s">
        <v>469</v>
      </c>
      <c r="D1138" s="235"/>
      <c r="E1138" s="181">
        <v>8442.2250000000004</v>
      </c>
      <c r="F1138" s="182"/>
      <c r="G1138" s="183"/>
      <c r="M1138" s="179" t="s">
        <v>469</v>
      </c>
      <c r="O1138" s="170"/>
    </row>
    <row r="1139" spans="1:104">
      <c r="A1139" s="177"/>
      <c r="B1139" s="180"/>
      <c r="C1139" s="234" t="s">
        <v>398</v>
      </c>
      <c r="D1139" s="235"/>
      <c r="E1139" s="181">
        <v>0</v>
      </c>
      <c r="F1139" s="182"/>
      <c r="G1139" s="183"/>
      <c r="M1139" s="179" t="s">
        <v>398</v>
      </c>
      <c r="O1139" s="170"/>
    </row>
    <row r="1140" spans="1:104">
      <c r="A1140" s="177"/>
      <c r="B1140" s="180"/>
      <c r="C1140" s="234" t="s">
        <v>375</v>
      </c>
      <c r="D1140" s="235"/>
      <c r="E1140" s="181">
        <v>0</v>
      </c>
      <c r="F1140" s="182"/>
      <c r="G1140" s="183"/>
      <c r="M1140" s="179" t="s">
        <v>375</v>
      </c>
      <c r="O1140" s="170"/>
    </row>
    <row r="1141" spans="1:104">
      <c r="A1141" s="177"/>
      <c r="B1141" s="180"/>
      <c r="C1141" s="234" t="s">
        <v>470</v>
      </c>
      <c r="D1141" s="235"/>
      <c r="E1141" s="181">
        <v>2548.125</v>
      </c>
      <c r="F1141" s="182"/>
      <c r="G1141" s="183"/>
      <c r="M1141" s="179" t="s">
        <v>470</v>
      </c>
      <c r="O1141" s="170"/>
    </row>
    <row r="1142" spans="1:104">
      <c r="A1142" s="177"/>
      <c r="B1142" s="180"/>
      <c r="C1142" s="234" t="s">
        <v>471</v>
      </c>
      <c r="D1142" s="235"/>
      <c r="E1142" s="181">
        <v>40383.224999999999</v>
      </c>
      <c r="F1142" s="182"/>
      <c r="G1142" s="183"/>
      <c r="M1142" s="179" t="s">
        <v>471</v>
      </c>
      <c r="O1142" s="170"/>
    </row>
    <row r="1143" spans="1:104">
      <c r="A1143" s="177"/>
      <c r="B1143" s="180"/>
      <c r="C1143" s="234" t="s">
        <v>148</v>
      </c>
      <c r="D1143" s="235"/>
      <c r="E1143" s="181">
        <v>0</v>
      </c>
      <c r="F1143" s="182"/>
      <c r="G1143" s="183"/>
      <c r="M1143" s="179" t="s">
        <v>148</v>
      </c>
      <c r="O1143" s="170"/>
    </row>
    <row r="1144" spans="1:104">
      <c r="A1144" s="177"/>
      <c r="B1144" s="180"/>
      <c r="C1144" s="234" t="s">
        <v>472</v>
      </c>
      <c r="D1144" s="235"/>
      <c r="E1144" s="181">
        <v>715.5</v>
      </c>
      <c r="F1144" s="182"/>
      <c r="G1144" s="183"/>
      <c r="M1144" s="179" t="s">
        <v>472</v>
      </c>
      <c r="O1144" s="170"/>
    </row>
    <row r="1145" spans="1:104">
      <c r="A1145" s="177"/>
      <c r="B1145" s="180"/>
      <c r="C1145" s="234" t="s">
        <v>473</v>
      </c>
      <c r="D1145" s="235"/>
      <c r="E1145" s="181">
        <v>1458</v>
      </c>
      <c r="F1145" s="182"/>
      <c r="G1145" s="183"/>
      <c r="M1145" s="179" t="s">
        <v>473</v>
      </c>
      <c r="O1145" s="170"/>
    </row>
    <row r="1146" spans="1:104">
      <c r="A1146" s="177"/>
      <c r="B1146" s="180"/>
      <c r="C1146" s="234" t="s">
        <v>474</v>
      </c>
      <c r="D1146" s="235"/>
      <c r="E1146" s="181">
        <v>1620</v>
      </c>
      <c r="F1146" s="182"/>
      <c r="G1146" s="183"/>
      <c r="M1146" s="179" t="s">
        <v>474</v>
      </c>
      <c r="O1146" s="170"/>
    </row>
    <row r="1147" spans="1:104">
      <c r="A1147" s="177"/>
      <c r="B1147" s="180"/>
      <c r="C1147" s="234" t="s">
        <v>357</v>
      </c>
      <c r="D1147" s="235"/>
      <c r="E1147" s="181">
        <v>0</v>
      </c>
      <c r="F1147" s="182"/>
      <c r="G1147" s="183"/>
      <c r="M1147" s="179" t="s">
        <v>357</v>
      </c>
      <c r="O1147" s="170"/>
    </row>
    <row r="1148" spans="1:104">
      <c r="A1148" s="177"/>
      <c r="B1148" s="180"/>
      <c r="C1148" s="234" t="s">
        <v>358</v>
      </c>
      <c r="D1148" s="235"/>
      <c r="E1148" s="181">
        <v>0</v>
      </c>
      <c r="F1148" s="182"/>
      <c r="G1148" s="183"/>
      <c r="M1148" s="179" t="s">
        <v>358</v>
      </c>
      <c r="O1148" s="170"/>
    </row>
    <row r="1149" spans="1:104">
      <c r="A1149" s="171">
        <v>47</v>
      </c>
      <c r="B1149" s="172" t="s">
        <v>475</v>
      </c>
      <c r="C1149" s="173" t="s">
        <v>476</v>
      </c>
      <c r="D1149" s="174" t="s">
        <v>75</v>
      </c>
      <c r="E1149" s="175">
        <v>18.54</v>
      </c>
      <c r="F1149" s="175">
        <v>0</v>
      </c>
      <c r="G1149" s="176">
        <f>E1149*F1149</f>
        <v>0</v>
      </c>
      <c r="O1149" s="170">
        <v>2</v>
      </c>
      <c r="AA1149" s="146">
        <v>3</v>
      </c>
      <c r="AB1149" s="146">
        <v>1</v>
      </c>
      <c r="AC1149" s="146" t="s">
        <v>475</v>
      </c>
      <c r="AZ1149" s="146">
        <v>1</v>
      </c>
      <c r="BA1149" s="146">
        <f>IF(AZ1149=1,G1149,0)</f>
        <v>0</v>
      </c>
      <c r="BB1149" s="146">
        <f>IF(AZ1149=2,G1149,0)</f>
        <v>0</v>
      </c>
      <c r="BC1149" s="146">
        <f>IF(AZ1149=3,G1149,0)</f>
        <v>0</v>
      </c>
      <c r="BD1149" s="146">
        <f>IF(AZ1149=4,G1149,0)</f>
        <v>0</v>
      </c>
      <c r="BE1149" s="146">
        <f>IF(AZ1149=5,G1149,0)</f>
        <v>0</v>
      </c>
      <c r="CA1149" s="170">
        <v>3</v>
      </c>
      <c r="CB1149" s="170">
        <v>1</v>
      </c>
      <c r="CZ1149" s="146">
        <v>0.125</v>
      </c>
    </row>
    <row r="1150" spans="1:104">
      <c r="A1150" s="177"/>
      <c r="B1150" s="178"/>
      <c r="C1150" s="231" t="s">
        <v>477</v>
      </c>
      <c r="D1150" s="232"/>
      <c r="E1150" s="232"/>
      <c r="F1150" s="232"/>
      <c r="G1150" s="233"/>
      <c r="L1150" s="179" t="s">
        <v>477</v>
      </c>
      <c r="O1150" s="170">
        <v>3</v>
      </c>
    </row>
    <row r="1151" spans="1:104">
      <c r="A1151" s="177"/>
      <c r="B1151" s="180"/>
      <c r="C1151" s="234" t="s">
        <v>369</v>
      </c>
      <c r="D1151" s="235"/>
      <c r="E1151" s="181">
        <v>18.54</v>
      </c>
      <c r="F1151" s="182"/>
      <c r="G1151" s="183"/>
      <c r="M1151" s="179" t="s">
        <v>369</v>
      </c>
      <c r="O1151" s="170"/>
    </row>
    <row r="1152" spans="1:104" ht="22.5">
      <c r="A1152" s="171">
        <v>48</v>
      </c>
      <c r="B1152" s="172" t="s">
        <v>478</v>
      </c>
      <c r="C1152" s="173" t="s">
        <v>479</v>
      </c>
      <c r="D1152" s="174" t="s">
        <v>480</v>
      </c>
      <c r="E1152" s="175">
        <v>707.75160000000005</v>
      </c>
      <c r="F1152" s="175">
        <v>0</v>
      </c>
      <c r="G1152" s="176">
        <f>E1152*F1152</f>
        <v>0</v>
      </c>
      <c r="O1152" s="170">
        <v>2</v>
      </c>
      <c r="AA1152" s="146">
        <v>3</v>
      </c>
      <c r="AB1152" s="146">
        <v>1</v>
      </c>
      <c r="AC1152" s="146">
        <v>583418035</v>
      </c>
      <c r="AZ1152" s="146">
        <v>1</v>
      </c>
      <c r="BA1152" s="146">
        <f>IF(AZ1152=1,G1152,0)</f>
        <v>0</v>
      </c>
      <c r="BB1152" s="146">
        <f>IF(AZ1152=2,G1152,0)</f>
        <v>0</v>
      </c>
      <c r="BC1152" s="146">
        <f>IF(AZ1152=3,G1152,0)</f>
        <v>0</v>
      </c>
      <c r="BD1152" s="146">
        <f>IF(AZ1152=4,G1152,0)</f>
        <v>0</v>
      </c>
      <c r="BE1152" s="146">
        <f>IF(AZ1152=5,G1152,0)</f>
        <v>0</v>
      </c>
      <c r="CA1152" s="170">
        <v>3</v>
      </c>
      <c r="CB1152" s="170">
        <v>1</v>
      </c>
      <c r="CZ1152" s="146">
        <v>1</v>
      </c>
    </row>
    <row r="1153" spans="1:15">
      <c r="A1153" s="177"/>
      <c r="B1153" s="180"/>
      <c r="C1153" s="234" t="s">
        <v>481</v>
      </c>
      <c r="D1153" s="235"/>
      <c r="E1153" s="181">
        <v>0</v>
      </c>
      <c r="F1153" s="182"/>
      <c r="G1153" s="183"/>
      <c r="M1153" s="179" t="s">
        <v>481</v>
      </c>
      <c r="O1153" s="170"/>
    </row>
    <row r="1154" spans="1:15">
      <c r="A1154" s="177"/>
      <c r="B1154" s="180"/>
      <c r="C1154" s="234" t="s">
        <v>108</v>
      </c>
      <c r="D1154" s="235"/>
      <c r="E1154" s="181">
        <v>0</v>
      </c>
      <c r="F1154" s="182"/>
      <c r="G1154" s="183"/>
      <c r="M1154" s="179" t="s">
        <v>108</v>
      </c>
      <c r="O1154" s="170"/>
    </row>
    <row r="1155" spans="1:15">
      <c r="A1155" s="177"/>
      <c r="B1155" s="180"/>
      <c r="C1155" s="234" t="s">
        <v>381</v>
      </c>
      <c r="D1155" s="235"/>
      <c r="E1155" s="181">
        <v>0</v>
      </c>
      <c r="F1155" s="182"/>
      <c r="G1155" s="183"/>
      <c r="M1155" s="179" t="s">
        <v>381</v>
      </c>
      <c r="O1155" s="170"/>
    </row>
    <row r="1156" spans="1:15">
      <c r="A1156" s="177"/>
      <c r="B1156" s="180"/>
      <c r="C1156" s="234" t="s">
        <v>382</v>
      </c>
      <c r="D1156" s="235"/>
      <c r="E1156" s="181">
        <v>0</v>
      </c>
      <c r="F1156" s="182"/>
      <c r="G1156" s="183"/>
      <c r="M1156" s="179" t="s">
        <v>382</v>
      </c>
      <c r="O1156" s="170"/>
    </row>
    <row r="1157" spans="1:15">
      <c r="A1157" s="177"/>
      <c r="B1157" s="180"/>
      <c r="C1157" s="234" t="s">
        <v>383</v>
      </c>
      <c r="D1157" s="235"/>
      <c r="E1157" s="181">
        <v>0</v>
      </c>
      <c r="F1157" s="182"/>
      <c r="G1157" s="183"/>
      <c r="M1157" s="179" t="s">
        <v>383</v>
      </c>
      <c r="O1157" s="170"/>
    </row>
    <row r="1158" spans="1:15">
      <c r="A1158" s="177"/>
      <c r="B1158" s="180"/>
      <c r="C1158" s="234" t="s">
        <v>384</v>
      </c>
      <c r="D1158" s="235"/>
      <c r="E1158" s="181">
        <v>0</v>
      </c>
      <c r="F1158" s="182"/>
      <c r="G1158" s="183"/>
      <c r="M1158" s="179" t="s">
        <v>384</v>
      </c>
      <c r="O1158" s="170"/>
    </row>
    <row r="1159" spans="1:15">
      <c r="A1159" s="177"/>
      <c r="B1159" s="180"/>
      <c r="C1159" s="234" t="s">
        <v>385</v>
      </c>
      <c r="D1159" s="235"/>
      <c r="E1159" s="181">
        <v>0</v>
      </c>
      <c r="F1159" s="182"/>
      <c r="G1159" s="183"/>
      <c r="M1159" s="179" t="s">
        <v>385</v>
      </c>
      <c r="O1159" s="170"/>
    </row>
    <row r="1160" spans="1:15">
      <c r="A1160" s="177"/>
      <c r="B1160" s="180"/>
      <c r="C1160" s="234" t="s">
        <v>386</v>
      </c>
      <c r="D1160" s="235"/>
      <c r="E1160" s="181">
        <v>0</v>
      </c>
      <c r="F1160" s="182"/>
      <c r="G1160" s="183"/>
      <c r="M1160" s="179" t="s">
        <v>386</v>
      </c>
      <c r="O1160" s="170"/>
    </row>
    <row r="1161" spans="1:15">
      <c r="A1161" s="177"/>
      <c r="B1161" s="180"/>
      <c r="C1161" s="234" t="s">
        <v>387</v>
      </c>
      <c r="D1161" s="235"/>
      <c r="E1161" s="181">
        <v>0</v>
      </c>
      <c r="F1161" s="182"/>
      <c r="G1161" s="183"/>
      <c r="M1161" s="179" t="s">
        <v>387</v>
      </c>
      <c r="O1161" s="170"/>
    </row>
    <row r="1162" spans="1:15">
      <c r="A1162" s="177"/>
      <c r="B1162" s="180"/>
      <c r="C1162" s="234" t="s">
        <v>388</v>
      </c>
      <c r="D1162" s="235"/>
      <c r="E1162" s="181">
        <v>0</v>
      </c>
      <c r="F1162" s="182"/>
      <c r="G1162" s="183"/>
      <c r="M1162" s="179" t="s">
        <v>388</v>
      </c>
      <c r="O1162" s="170"/>
    </row>
    <row r="1163" spans="1:15">
      <c r="A1163" s="177"/>
      <c r="B1163" s="180"/>
      <c r="C1163" s="234" t="s">
        <v>389</v>
      </c>
      <c r="D1163" s="235"/>
      <c r="E1163" s="181">
        <v>0</v>
      </c>
      <c r="F1163" s="182"/>
      <c r="G1163" s="183"/>
      <c r="M1163" s="179" t="s">
        <v>389</v>
      </c>
      <c r="O1163" s="170"/>
    </row>
    <row r="1164" spans="1:15">
      <c r="A1164" s="177"/>
      <c r="B1164" s="180"/>
      <c r="C1164" s="234" t="s">
        <v>390</v>
      </c>
      <c r="D1164" s="235"/>
      <c r="E1164" s="181">
        <v>0</v>
      </c>
      <c r="F1164" s="182"/>
      <c r="G1164" s="183"/>
      <c r="M1164" s="179" t="s">
        <v>390</v>
      </c>
      <c r="O1164" s="170"/>
    </row>
    <row r="1165" spans="1:15">
      <c r="A1165" s="177"/>
      <c r="B1165" s="180"/>
      <c r="C1165" s="234" t="s">
        <v>391</v>
      </c>
      <c r="D1165" s="235"/>
      <c r="E1165" s="181">
        <v>0</v>
      </c>
      <c r="F1165" s="182"/>
      <c r="G1165" s="183"/>
      <c r="M1165" s="179" t="s">
        <v>391</v>
      </c>
      <c r="O1165" s="170"/>
    </row>
    <row r="1166" spans="1:15">
      <c r="A1166" s="177"/>
      <c r="B1166" s="180"/>
      <c r="C1166" s="234" t="s">
        <v>392</v>
      </c>
      <c r="D1166" s="235"/>
      <c r="E1166" s="181">
        <v>0</v>
      </c>
      <c r="F1166" s="182"/>
      <c r="G1166" s="183"/>
      <c r="M1166" s="179" t="s">
        <v>392</v>
      </c>
      <c r="O1166" s="170"/>
    </row>
    <row r="1167" spans="1:15">
      <c r="A1167" s="177"/>
      <c r="B1167" s="180"/>
      <c r="C1167" s="234" t="s">
        <v>393</v>
      </c>
      <c r="D1167" s="235"/>
      <c r="E1167" s="181">
        <v>0</v>
      </c>
      <c r="F1167" s="182"/>
      <c r="G1167" s="183"/>
      <c r="M1167" s="179" t="s">
        <v>393</v>
      </c>
      <c r="O1167" s="170"/>
    </row>
    <row r="1168" spans="1:15">
      <c r="A1168" s="177"/>
      <c r="B1168" s="180"/>
      <c r="C1168" s="234" t="s">
        <v>482</v>
      </c>
      <c r="D1168" s="235"/>
      <c r="E1168" s="181">
        <v>20.908100000000001</v>
      </c>
      <c r="F1168" s="182"/>
      <c r="G1168" s="183"/>
      <c r="M1168" s="179" t="s">
        <v>482</v>
      </c>
      <c r="O1168" s="170"/>
    </row>
    <row r="1169" spans="1:15">
      <c r="A1169" s="177"/>
      <c r="B1169" s="180"/>
      <c r="C1169" s="234" t="s">
        <v>483</v>
      </c>
      <c r="D1169" s="235"/>
      <c r="E1169" s="181">
        <v>105.97499999999999</v>
      </c>
      <c r="F1169" s="182"/>
      <c r="G1169" s="183"/>
      <c r="M1169" s="179" t="s">
        <v>483</v>
      </c>
      <c r="O1169" s="170"/>
    </row>
    <row r="1170" spans="1:15">
      <c r="A1170" s="177"/>
      <c r="B1170" s="180"/>
      <c r="C1170" s="234" t="s">
        <v>394</v>
      </c>
      <c r="D1170" s="235"/>
      <c r="E1170" s="181">
        <v>0</v>
      </c>
      <c r="F1170" s="182"/>
      <c r="G1170" s="183"/>
      <c r="M1170" s="179" t="s">
        <v>394</v>
      </c>
      <c r="O1170" s="170"/>
    </row>
    <row r="1171" spans="1:15">
      <c r="A1171" s="177"/>
      <c r="B1171" s="180"/>
      <c r="C1171" s="234" t="s">
        <v>395</v>
      </c>
      <c r="D1171" s="235"/>
      <c r="E1171" s="181">
        <v>0</v>
      </c>
      <c r="F1171" s="182"/>
      <c r="G1171" s="183"/>
      <c r="M1171" s="179" t="s">
        <v>395</v>
      </c>
      <c r="O1171" s="170"/>
    </row>
    <row r="1172" spans="1:15">
      <c r="A1172" s="177"/>
      <c r="B1172" s="180"/>
      <c r="C1172" s="234" t="s">
        <v>333</v>
      </c>
      <c r="D1172" s="235"/>
      <c r="E1172" s="181">
        <v>0</v>
      </c>
      <c r="F1172" s="182"/>
      <c r="G1172" s="183"/>
      <c r="M1172" s="179" t="s">
        <v>333</v>
      </c>
      <c r="O1172" s="170"/>
    </row>
    <row r="1173" spans="1:15">
      <c r="A1173" s="177"/>
      <c r="B1173" s="180"/>
      <c r="C1173" s="234" t="s">
        <v>334</v>
      </c>
      <c r="D1173" s="235"/>
      <c r="E1173" s="181">
        <v>0</v>
      </c>
      <c r="F1173" s="182"/>
      <c r="G1173" s="183"/>
      <c r="M1173" s="179" t="s">
        <v>334</v>
      </c>
      <c r="O1173" s="170"/>
    </row>
    <row r="1174" spans="1:15">
      <c r="A1174" s="177"/>
      <c r="B1174" s="180"/>
      <c r="C1174" s="234" t="s">
        <v>335</v>
      </c>
      <c r="D1174" s="235"/>
      <c r="E1174" s="181">
        <v>0</v>
      </c>
      <c r="F1174" s="182"/>
      <c r="G1174" s="183"/>
      <c r="M1174" s="179" t="s">
        <v>335</v>
      </c>
      <c r="O1174" s="170"/>
    </row>
    <row r="1175" spans="1:15">
      <c r="A1175" s="177"/>
      <c r="B1175" s="180"/>
      <c r="C1175" s="234" t="s">
        <v>396</v>
      </c>
      <c r="D1175" s="235"/>
      <c r="E1175" s="181">
        <v>0</v>
      </c>
      <c r="F1175" s="182"/>
      <c r="G1175" s="183"/>
      <c r="M1175" s="179" t="s">
        <v>396</v>
      </c>
      <c r="O1175" s="170"/>
    </row>
    <row r="1176" spans="1:15">
      <c r="A1176" s="177"/>
      <c r="B1176" s="180"/>
      <c r="C1176" s="234" t="s">
        <v>484</v>
      </c>
      <c r="D1176" s="235"/>
      <c r="E1176" s="181">
        <v>43.191600000000001</v>
      </c>
      <c r="F1176" s="182"/>
      <c r="G1176" s="183"/>
      <c r="M1176" s="179" t="s">
        <v>484</v>
      </c>
      <c r="O1176" s="170"/>
    </row>
    <row r="1177" spans="1:15">
      <c r="A1177" s="177"/>
      <c r="B1177" s="180"/>
      <c r="C1177" s="234" t="s">
        <v>397</v>
      </c>
      <c r="D1177" s="235"/>
      <c r="E1177" s="181">
        <v>0</v>
      </c>
      <c r="F1177" s="182"/>
      <c r="G1177" s="183"/>
      <c r="M1177" s="179" t="s">
        <v>397</v>
      </c>
      <c r="O1177" s="170"/>
    </row>
    <row r="1178" spans="1:15">
      <c r="A1178" s="177"/>
      <c r="B1178" s="180"/>
      <c r="C1178" s="234" t="s">
        <v>132</v>
      </c>
      <c r="D1178" s="235"/>
      <c r="E1178" s="181">
        <v>0</v>
      </c>
      <c r="F1178" s="182"/>
      <c r="G1178" s="183"/>
      <c r="M1178" s="179" t="s">
        <v>132</v>
      </c>
      <c r="O1178" s="170"/>
    </row>
    <row r="1179" spans="1:15">
      <c r="A1179" s="177"/>
      <c r="B1179" s="180"/>
      <c r="C1179" s="234" t="s">
        <v>339</v>
      </c>
      <c r="D1179" s="235"/>
      <c r="E1179" s="181">
        <v>0</v>
      </c>
      <c r="F1179" s="182"/>
      <c r="G1179" s="183"/>
      <c r="M1179" s="179" t="s">
        <v>339</v>
      </c>
      <c r="O1179" s="170"/>
    </row>
    <row r="1180" spans="1:15">
      <c r="A1180" s="177"/>
      <c r="B1180" s="180"/>
      <c r="C1180" s="234" t="s">
        <v>340</v>
      </c>
      <c r="D1180" s="235"/>
      <c r="E1180" s="181">
        <v>0</v>
      </c>
      <c r="F1180" s="182"/>
      <c r="G1180" s="183"/>
      <c r="M1180" s="179" t="s">
        <v>340</v>
      </c>
      <c r="O1180" s="170"/>
    </row>
    <row r="1181" spans="1:15">
      <c r="A1181" s="177"/>
      <c r="B1181" s="180"/>
      <c r="C1181" s="234" t="s">
        <v>341</v>
      </c>
      <c r="D1181" s="235"/>
      <c r="E1181" s="181">
        <v>0</v>
      </c>
      <c r="F1181" s="182"/>
      <c r="G1181" s="183"/>
      <c r="M1181" s="179" t="s">
        <v>341</v>
      </c>
      <c r="O1181" s="170"/>
    </row>
    <row r="1182" spans="1:15">
      <c r="A1182" s="177"/>
      <c r="B1182" s="180"/>
      <c r="C1182" s="234" t="s">
        <v>373</v>
      </c>
      <c r="D1182" s="235"/>
      <c r="E1182" s="181">
        <v>0</v>
      </c>
      <c r="F1182" s="182"/>
      <c r="G1182" s="183"/>
      <c r="M1182" s="179" t="s">
        <v>373</v>
      </c>
      <c r="O1182" s="170"/>
    </row>
    <row r="1183" spans="1:15">
      <c r="A1183" s="177"/>
      <c r="B1183" s="180"/>
      <c r="C1183" s="234" t="s">
        <v>485</v>
      </c>
      <c r="D1183" s="235"/>
      <c r="E1183" s="181">
        <v>21.234400000000001</v>
      </c>
      <c r="F1183" s="182"/>
      <c r="G1183" s="183"/>
      <c r="M1183" s="179" t="s">
        <v>485</v>
      </c>
      <c r="O1183" s="170"/>
    </row>
    <row r="1184" spans="1:15">
      <c r="A1184" s="177"/>
      <c r="B1184" s="180"/>
      <c r="C1184" s="234" t="s">
        <v>374</v>
      </c>
      <c r="D1184" s="235"/>
      <c r="E1184" s="181">
        <v>0</v>
      </c>
      <c r="F1184" s="182"/>
      <c r="G1184" s="183"/>
      <c r="M1184" s="179" t="s">
        <v>374</v>
      </c>
      <c r="O1184" s="170"/>
    </row>
    <row r="1185" spans="1:104">
      <c r="A1185" s="177"/>
      <c r="B1185" s="180"/>
      <c r="C1185" s="234" t="s">
        <v>486</v>
      </c>
      <c r="D1185" s="235"/>
      <c r="E1185" s="181">
        <v>21.234400000000001</v>
      </c>
      <c r="F1185" s="182"/>
      <c r="G1185" s="183"/>
      <c r="M1185" s="179" t="s">
        <v>486</v>
      </c>
      <c r="O1185" s="170"/>
    </row>
    <row r="1186" spans="1:104">
      <c r="A1186" s="177"/>
      <c r="B1186" s="180"/>
      <c r="C1186" s="234" t="s">
        <v>346</v>
      </c>
      <c r="D1186" s="235"/>
      <c r="E1186" s="181">
        <v>0</v>
      </c>
      <c r="F1186" s="182"/>
      <c r="G1186" s="183"/>
      <c r="M1186" s="179" t="s">
        <v>346</v>
      </c>
      <c r="O1186" s="170"/>
    </row>
    <row r="1187" spans="1:104">
      <c r="A1187" s="177"/>
      <c r="B1187" s="180"/>
      <c r="C1187" s="234" t="s">
        <v>487</v>
      </c>
      <c r="D1187" s="235"/>
      <c r="E1187" s="181">
        <v>35.482500000000002</v>
      </c>
      <c r="F1187" s="182"/>
      <c r="G1187" s="183"/>
      <c r="M1187" s="179" t="s">
        <v>487</v>
      </c>
      <c r="O1187" s="170"/>
    </row>
    <row r="1188" spans="1:104">
      <c r="A1188" s="177"/>
      <c r="B1188" s="180"/>
      <c r="C1188" s="234" t="s">
        <v>348</v>
      </c>
      <c r="D1188" s="235"/>
      <c r="E1188" s="181">
        <v>0</v>
      </c>
      <c r="F1188" s="182"/>
      <c r="G1188" s="183"/>
      <c r="M1188" s="179" t="s">
        <v>348</v>
      </c>
      <c r="O1188" s="170"/>
    </row>
    <row r="1189" spans="1:104">
      <c r="A1189" s="177"/>
      <c r="B1189" s="180"/>
      <c r="C1189" s="234" t="s">
        <v>488</v>
      </c>
      <c r="D1189" s="235"/>
      <c r="E1189" s="181">
        <v>70.351900000000001</v>
      </c>
      <c r="F1189" s="182"/>
      <c r="G1189" s="183"/>
      <c r="M1189" s="179" t="s">
        <v>488</v>
      </c>
      <c r="O1189" s="170"/>
    </row>
    <row r="1190" spans="1:104">
      <c r="A1190" s="177"/>
      <c r="B1190" s="180"/>
      <c r="C1190" s="234" t="s">
        <v>398</v>
      </c>
      <c r="D1190" s="235"/>
      <c r="E1190" s="181">
        <v>0</v>
      </c>
      <c r="F1190" s="182"/>
      <c r="G1190" s="183"/>
      <c r="M1190" s="179" t="s">
        <v>398</v>
      </c>
      <c r="O1190" s="170"/>
    </row>
    <row r="1191" spans="1:104">
      <c r="A1191" s="177"/>
      <c r="B1191" s="180"/>
      <c r="C1191" s="234" t="s">
        <v>375</v>
      </c>
      <c r="D1191" s="235"/>
      <c r="E1191" s="181">
        <v>0</v>
      </c>
      <c r="F1191" s="182"/>
      <c r="G1191" s="183"/>
      <c r="M1191" s="179" t="s">
        <v>375</v>
      </c>
      <c r="O1191" s="170"/>
    </row>
    <row r="1192" spans="1:104">
      <c r="A1192" s="177"/>
      <c r="B1192" s="180"/>
      <c r="C1192" s="234" t="s">
        <v>489</v>
      </c>
      <c r="D1192" s="235"/>
      <c r="E1192" s="181">
        <v>21.234400000000001</v>
      </c>
      <c r="F1192" s="182"/>
      <c r="G1192" s="183"/>
      <c r="M1192" s="179" t="s">
        <v>489</v>
      </c>
      <c r="O1192" s="170"/>
    </row>
    <row r="1193" spans="1:104">
      <c r="A1193" s="177"/>
      <c r="B1193" s="180"/>
      <c r="C1193" s="234" t="s">
        <v>490</v>
      </c>
      <c r="D1193" s="235"/>
      <c r="E1193" s="181">
        <v>336.52690000000001</v>
      </c>
      <c r="F1193" s="182"/>
      <c r="G1193" s="183"/>
      <c r="M1193" s="179" t="s">
        <v>490</v>
      </c>
      <c r="O1193" s="170"/>
    </row>
    <row r="1194" spans="1:104">
      <c r="A1194" s="177"/>
      <c r="B1194" s="180"/>
      <c r="C1194" s="234" t="s">
        <v>148</v>
      </c>
      <c r="D1194" s="235"/>
      <c r="E1194" s="181">
        <v>0</v>
      </c>
      <c r="F1194" s="182"/>
      <c r="G1194" s="183"/>
      <c r="M1194" s="179" t="s">
        <v>148</v>
      </c>
      <c r="O1194" s="170"/>
    </row>
    <row r="1195" spans="1:104">
      <c r="A1195" s="177"/>
      <c r="B1195" s="180"/>
      <c r="C1195" s="234" t="s">
        <v>491</v>
      </c>
      <c r="D1195" s="235"/>
      <c r="E1195" s="181">
        <v>5.9625000000000004</v>
      </c>
      <c r="F1195" s="182"/>
      <c r="G1195" s="183"/>
      <c r="M1195" s="179" t="s">
        <v>491</v>
      </c>
      <c r="O1195" s="170"/>
    </row>
    <row r="1196" spans="1:104">
      <c r="A1196" s="177"/>
      <c r="B1196" s="180"/>
      <c r="C1196" s="234" t="s">
        <v>492</v>
      </c>
      <c r="D1196" s="235"/>
      <c r="E1196" s="181">
        <v>12.15</v>
      </c>
      <c r="F1196" s="182"/>
      <c r="G1196" s="183"/>
      <c r="M1196" s="179" t="s">
        <v>492</v>
      </c>
      <c r="O1196" s="170"/>
    </row>
    <row r="1197" spans="1:104">
      <c r="A1197" s="177"/>
      <c r="B1197" s="180"/>
      <c r="C1197" s="234" t="s">
        <v>493</v>
      </c>
      <c r="D1197" s="235"/>
      <c r="E1197" s="181">
        <v>13.5</v>
      </c>
      <c r="F1197" s="182"/>
      <c r="G1197" s="183"/>
      <c r="M1197" s="179" t="s">
        <v>493</v>
      </c>
      <c r="O1197" s="170"/>
    </row>
    <row r="1198" spans="1:104">
      <c r="A1198" s="177"/>
      <c r="B1198" s="180"/>
      <c r="C1198" s="234" t="s">
        <v>357</v>
      </c>
      <c r="D1198" s="235"/>
      <c r="E1198" s="181">
        <v>0</v>
      </c>
      <c r="F1198" s="182"/>
      <c r="G1198" s="183"/>
      <c r="M1198" s="179" t="s">
        <v>357</v>
      </c>
      <c r="O1198" s="170"/>
    </row>
    <row r="1199" spans="1:104">
      <c r="A1199" s="177"/>
      <c r="B1199" s="180"/>
      <c r="C1199" s="234" t="s">
        <v>358</v>
      </c>
      <c r="D1199" s="235"/>
      <c r="E1199" s="181">
        <v>0</v>
      </c>
      <c r="F1199" s="182"/>
      <c r="G1199" s="183"/>
      <c r="M1199" s="179" t="s">
        <v>358</v>
      </c>
      <c r="O1199" s="170"/>
    </row>
    <row r="1200" spans="1:104">
      <c r="A1200" s="171">
        <v>49</v>
      </c>
      <c r="B1200" s="172" t="s">
        <v>494</v>
      </c>
      <c r="C1200" s="173" t="s">
        <v>495</v>
      </c>
      <c r="D1200" s="174" t="s">
        <v>294</v>
      </c>
      <c r="E1200" s="175">
        <v>9.8149999999999995</v>
      </c>
      <c r="F1200" s="175">
        <v>0</v>
      </c>
      <c r="G1200" s="176">
        <f>E1200*F1200</f>
        <v>0</v>
      </c>
      <c r="O1200" s="170">
        <v>2</v>
      </c>
      <c r="AA1200" s="146">
        <v>3</v>
      </c>
      <c r="AB1200" s="146">
        <v>1</v>
      </c>
      <c r="AC1200" s="146">
        <v>5838007125</v>
      </c>
      <c r="AZ1200" s="146">
        <v>1</v>
      </c>
      <c r="BA1200" s="146">
        <f>IF(AZ1200=1,G1200,0)</f>
        <v>0</v>
      </c>
      <c r="BB1200" s="146">
        <f>IF(AZ1200=2,G1200,0)</f>
        <v>0</v>
      </c>
      <c r="BC1200" s="146">
        <f>IF(AZ1200=3,G1200,0)</f>
        <v>0</v>
      </c>
      <c r="BD1200" s="146">
        <f>IF(AZ1200=4,G1200,0)</f>
        <v>0</v>
      </c>
      <c r="BE1200" s="146">
        <f>IF(AZ1200=5,G1200,0)</f>
        <v>0</v>
      </c>
      <c r="CA1200" s="170">
        <v>3</v>
      </c>
      <c r="CB1200" s="170">
        <v>1</v>
      </c>
      <c r="CZ1200" s="146">
        <v>1</v>
      </c>
    </row>
    <row r="1201" spans="1:15">
      <c r="A1201" s="177"/>
      <c r="B1201" s="178"/>
      <c r="C1201" s="231" t="s">
        <v>496</v>
      </c>
      <c r="D1201" s="232"/>
      <c r="E1201" s="232"/>
      <c r="F1201" s="232"/>
      <c r="G1201" s="233"/>
      <c r="L1201" s="179" t="s">
        <v>496</v>
      </c>
      <c r="O1201" s="170">
        <v>3</v>
      </c>
    </row>
    <row r="1202" spans="1:15">
      <c r="A1202" s="177"/>
      <c r="B1202" s="180"/>
      <c r="C1202" s="236" t="s">
        <v>300</v>
      </c>
      <c r="D1202" s="235"/>
      <c r="E1202" s="204">
        <v>0</v>
      </c>
      <c r="F1202" s="182"/>
      <c r="G1202" s="183"/>
      <c r="M1202" s="179" t="s">
        <v>300</v>
      </c>
      <c r="O1202" s="170"/>
    </row>
    <row r="1203" spans="1:15">
      <c r="A1203" s="177"/>
      <c r="B1203" s="180"/>
      <c r="C1203" s="236" t="s">
        <v>108</v>
      </c>
      <c r="D1203" s="235"/>
      <c r="E1203" s="204">
        <v>0</v>
      </c>
      <c r="F1203" s="182"/>
      <c r="G1203" s="183"/>
      <c r="M1203" s="179" t="s">
        <v>108</v>
      </c>
      <c r="O1203" s="170"/>
    </row>
    <row r="1204" spans="1:15">
      <c r="A1204" s="177"/>
      <c r="B1204" s="180"/>
      <c r="C1204" s="236" t="s">
        <v>381</v>
      </c>
      <c r="D1204" s="235"/>
      <c r="E1204" s="204">
        <v>0</v>
      </c>
      <c r="F1204" s="182"/>
      <c r="G1204" s="183"/>
      <c r="M1204" s="179" t="s">
        <v>381</v>
      </c>
      <c r="O1204" s="170"/>
    </row>
    <row r="1205" spans="1:15">
      <c r="A1205" s="177"/>
      <c r="B1205" s="180"/>
      <c r="C1205" s="236" t="s">
        <v>382</v>
      </c>
      <c r="D1205" s="235"/>
      <c r="E1205" s="204">
        <v>0</v>
      </c>
      <c r="F1205" s="182"/>
      <c r="G1205" s="183"/>
      <c r="M1205" s="179" t="s">
        <v>382</v>
      </c>
      <c r="O1205" s="170"/>
    </row>
    <row r="1206" spans="1:15">
      <c r="A1206" s="177"/>
      <c r="B1206" s="180"/>
      <c r="C1206" s="236" t="s">
        <v>383</v>
      </c>
      <c r="D1206" s="235"/>
      <c r="E1206" s="204">
        <v>0</v>
      </c>
      <c r="F1206" s="182"/>
      <c r="G1206" s="183"/>
      <c r="M1206" s="179" t="s">
        <v>383</v>
      </c>
      <c r="O1206" s="170"/>
    </row>
    <row r="1207" spans="1:15">
      <c r="A1207" s="177"/>
      <c r="B1207" s="180"/>
      <c r="C1207" s="236" t="s">
        <v>384</v>
      </c>
      <c r="D1207" s="235"/>
      <c r="E1207" s="204">
        <v>0</v>
      </c>
      <c r="F1207" s="182"/>
      <c r="G1207" s="183"/>
      <c r="M1207" s="179" t="s">
        <v>384</v>
      </c>
      <c r="O1207" s="170"/>
    </row>
    <row r="1208" spans="1:15">
      <c r="A1208" s="177"/>
      <c r="B1208" s="180"/>
      <c r="C1208" s="236" t="s">
        <v>385</v>
      </c>
      <c r="D1208" s="235"/>
      <c r="E1208" s="204">
        <v>0</v>
      </c>
      <c r="F1208" s="182"/>
      <c r="G1208" s="183"/>
      <c r="M1208" s="179" t="s">
        <v>385</v>
      </c>
      <c r="O1208" s="170"/>
    </row>
    <row r="1209" spans="1:15">
      <c r="A1209" s="177"/>
      <c r="B1209" s="180"/>
      <c r="C1209" s="236" t="s">
        <v>386</v>
      </c>
      <c r="D1209" s="235"/>
      <c r="E1209" s="204">
        <v>0</v>
      </c>
      <c r="F1209" s="182"/>
      <c r="G1209" s="183"/>
      <c r="M1209" s="179" t="s">
        <v>386</v>
      </c>
      <c r="O1209" s="170"/>
    </row>
    <row r="1210" spans="1:15">
      <c r="A1210" s="177"/>
      <c r="B1210" s="180"/>
      <c r="C1210" s="236" t="s">
        <v>387</v>
      </c>
      <c r="D1210" s="235"/>
      <c r="E1210" s="204">
        <v>0</v>
      </c>
      <c r="F1210" s="182"/>
      <c r="G1210" s="183"/>
      <c r="M1210" s="179" t="s">
        <v>387</v>
      </c>
      <c r="O1210" s="170"/>
    </row>
    <row r="1211" spans="1:15">
      <c r="A1211" s="177"/>
      <c r="B1211" s="180"/>
      <c r="C1211" s="236" t="s">
        <v>388</v>
      </c>
      <c r="D1211" s="235"/>
      <c r="E1211" s="204">
        <v>0</v>
      </c>
      <c r="F1211" s="182"/>
      <c r="G1211" s="183"/>
      <c r="M1211" s="179" t="s">
        <v>388</v>
      </c>
      <c r="O1211" s="170"/>
    </row>
    <row r="1212" spans="1:15">
      <c r="A1212" s="177"/>
      <c r="B1212" s="180"/>
      <c r="C1212" s="236" t="s">
        <v>389</v>
      </c>
      <c r="D1212" s="235"/>
      <c r="E1212" s="204">
        <v>0</v>
      </c>
      <c r="F1212" s="182"/>
      <c r="G1212" s="183"/>
      <c r="M1212" s="179" t="s">
        <v>389</v>
      </c>
      <c r="O1212" s="170"/>
    </row>
    <row r="1213" spans="1:15">
      <c r="A1213" s="177"/>
      <c r="B1213" s="180"/>
      <c r="C1213" s="236" t="s">
        <v>390</v>
      </c>
      <c r="D1213" s="235"/>
      <c r="E1213" s="204">
        <v>0</v>
      </c>
      <c r="F1213" s="182"/>
      <c r="G1213" s="183"/>
      <c r="M1213" s="179" t="s">
        <v>390</v>
      </c>
      <c r="O1213" s="170"/>
    </row>
    <row r="1214" spans="1:15">
      <c r="A1214" s="177"/>
      <c r="B1214" s="180"/>
      <c r="C1214" s="236" t="s">
        <v>391</v>
      </c>
      <c r="D1214" s="235"/>
      <c r="E1214" s="204">
        <v>0</v>
      </c>
      <c r="F1214" s="182"/>
      <c r="G1214" s="183"/>
      <c r="M1214" s="179" t="s">
        <v>391</v>
      </c>
      <c r="O1214" s="170"/>
    </row>
    <row r="1215" spans="1:15">
      <c r="A1215" s="177"/>
      <c r="B1215" s="180"/>
      <c r="C1215" s="236" t="s">
        <v>392</v>
      </c>
      <c r="D1215" s="235"/>
      <c r="E1215" s="204">
        <v>0</v>
      </c>
      <c r="F1215" s="182"/>
      <c r="G1215" s="183"/>
      <c r="M1215" s="179" t="s">
        <v>392</v>
      </c>
      <c r="O1215" s="170"/>
    </row>
    <row r="1216" spans="1:15">
      <c r="A1216" s="177"/>
      <c r="B1216" s="180"/>
      <c r="C1216" s="236" t="s">
        <v>393</v>
      </c>
      <c r="D1216" s="235"/>
      <c r="E1216" s="204">
        <v>0</v>
      </c>
      <c r="F1216" s="182"/>
      <c r="G1216" s="183"/>
      <c r="M1216" s="179" t="s">
        <v>393</v>
      </c>
      <c r="O1216" s="170"/>
    </row>
    <row r="1217" spans="1:15">
      <c r="A1217" s="177"/>
      <c r="B1217" s="180"/>
      <c r="C1217" s="236" t="s">
        <v>329</v>
      </c>
      <c r="D1217" s="235"/>
      <c r="E1217" s="204">
        <v>0</v>
      </c>
      <c r="F1217" s="182"/>
      <c r="G1217" s="183"/>
      <c r="M1217" s="179" t="s">
        <v>329</v>
      </c>
      <c r="O1217" s="170"/>
    </row>
    <row r="1218" spans="1:15">
      <c r="A1218" s="177"/>
      <c r="B1218" s="180"/>
      <c r="C1218" s="236" t="s">
        <v>330</v>
      </c>
      <c r="D1218" s="235"/>
      <c r="E1218" s="204">
        <v>0</v>
      </c>
      <c r="F1218" s="182"/>
      <c r="G1218" s="183"/>
      <c r="M1218" s="179" t="s">
        <v>330</v>
      </c>
      <c r="O1218" s="170"/>
    </row>
    <row r="1219" spans="1:15">
      <c r="A1219" s="177"/>
      <c r="B1219" s="180"/>
      <c r="C1219" s="236" t="s">
        <v>394</v>
      </c>
      <c r="D1219" s="235"/>
      <c r="E1219" s="204">
        <v>0</v>
      </c>
      <c r="F1219" s="182"/>
      <c r="G1219" s="183"/>
      <c r="M1219" s="179" t="s">
        <v>394</v>
      </c>
      <c r="O1219" s="170"/>
    </row>
    <row r="1220" spans="1:15">
      <c r="A1220" s="177"/>
      <c r="B1220" s="180"/>
      <c r="C1220" s="236" t="s">
        <v>395</v>
      </c>
      <c r="D1220" s="235"/>
      <c r="E1220" s="204">
        <v>0</v>
      </c>
      <c r="F1220" s="182"/>
      <c r="G1220" s="183"/>
      <c r="M1220" s="179" t="s">
        <v>395</v>
      </c>
      <c r="O1220" s="170"/>
    </row>
    <row r="1221" spans="1:15">
      <c r="A1221" s="177"/>
      <c r="B1221" s="180"/>
      <c r="C1221" s="236" t="s">
        <v>333</v>
      </c>
      <c r="D1221" s="235"/>
      <c r="E1221" s="204">
        <v>0</v>
      </c>
      <c r="F1221" s="182"/>
      <c r="G1221" s="183"/>
      <c r="M1221" s="179" t="s">
        <v>333</v>
      </c>
      <c r="O1221" s="170"/>
    </row>
    <row r="1222" spans="1:15">
      <c r="A1222" s="177"/>
      <c r="B1222" s="180"/>
      <c r="C1222" s="236" t="s">
        <v>334</v>
      </c>
      <c r="D1222" s="235"/>
      <c r="E1222" s="204">
        <v>0</v>
      </c>
      <c r="F1222" s="182"/>
      <c r="G1222" s="183"/>
      <c r="M1222" s="179" t="s">
        <v>334</v>
      </c>
      <c r="O1222" s="170"/>
    </row>
    <row r="1223" spans="1:15">
      <c r="A1223" s="177"/>
      <c r="B1223" s="180"/>
      <c r="C1223" s="236" t="s">
        <v>335</v>
      </c>
      <c r="D1223" s="235"/>
      <c r="E1223" s="204">
        <v>0</v>
      </c>
      <c r="F1223" s="182"/>
      <c r="G1223" s="183"/>
      <c r="M1223" s="179" t="s">
        <v>335</v>
      </c>
      <c r="O1223" s="170"/>
    </row>
    <row r="1224" spans="1:15">
      <c r="A1224" s="177"/>
      <c r="B1224" s="180"/>
      <c r="C1224" s="236" t="s">
        <v>396</v>
      </c>
      <c r="D1224" s="235"/>
      <c r="E1224" s="204">
        <v>0</v>
      </c>
      <c r="F1224" s="182"/>
      <c r="G1224" s="183"/>
      <c r="M1224" s="179" t="s">
        <v>396</v>
      </c>
      <c r="O1224" s="170"/>
    </row>
    <row r="1225" spans="1:15">
      <c r="A1225" s="177"/>
      <c r="B1225" s="180"/>
      <c r="C1225" s="236" t="s">
        <v>337</v>
      </c>
      <c r="D1225" s="235"/>
      <c r="E1225" s="204">
        <v>0</v>
      </c>
      <c r="F1225" s="182"/>
      <c r="G1225" s="183"/>
      <c r="M1225" s="179" t="s">
        <v>337</v>
      </c>
      <c r="O1225" s="170"/>
    </row>
    <row r="1226" spans="1:15">
      <c r="A1226" s="177"/>
      <c r="B1226" s="180"/>
      <c r="C1226" s="236" t="s">
        <v>397</v>
      </c>
      <c r="D1226" s="235"/>
      <c r="E1226" s="204">
        <v>0</v>
      </c>
      <c r="F1226" s="182"/>
      <c r="G1226" s="183"/>
      <c r="M1226" s="179" t="s">
        <v>397</v>
      </c>
      <c r="O1226" s="170"/>
    </row>
    <row r="1227" spans="1:15">
      <c r="A1227" s="177"/>
      <c r="B1227" s="180"/>
      <c r="C1227" s="236" t="s">
        <v>132</v>
      </c>
      <c r="D1227" s="235"/>
      <c r="E1227" s="204">
        <v>0</v>
      </c>
      <c r="F1227" s="182"/>
      <c r="G1227" s="183"/>
      <c r="M1227" s="179" t="s">
        <v>132</v>
      </c>
      <c r="O1227" s="170"/>
    </row>
    <row r="1228" spans="1:15">
      <c r="A1228" s="177"/>
      <c r="B1228" s="180"/>
      <c r="C1228" s="236" t="s">
        <v>339</v>
      </c>
      <c r="D1228" s="235"/>
      <c r="E1228" s="204">
        <v>0</v>
      </c>
      <c r="F1228" s="182"/>
      <c r="G1228" s="183"/>
      <c r="M1228" s="179" t="s">
        <v>339</v>
      </c>
      <c r="O1228" s="170"/>
    </row>
    <row r="1229" spans="1:15">
      <c r="A1229" s="177"/>
      <c r="B1229" s="180"/>
      <c r="C1229" s="236" t="s">
        <v>340</v>
      </c>
      <c r="D1229" s="235"/>
      <c r="E1229" s="204">
        <v>0</v>
      </c>
      <c r="F1229" s="182"/>
      <c r="G1229" s="183"/>
      <c r="M1229" s="179" t="s">
        <v>340</v>
      </c>
      <c r="O1229" s="170"/>
    </row>
    <row r="1230" spans="1:15">
      <c r="A1230" s="177"/>
      <c r="B1230" s="180"/>
      <c r="C1230" s="236" t="s">
        <v>497</v>
      </c>
      <c r="D1230" s="235"/>
      <c r="E1230" s="204">
        <v>39.26</v>
      </c>
      <c r="F1230" s="182"/>
      <c r="G1230" s="183"/>
      <c r="M1230" s="179" t="s">
        <v>497</v>
      </c>
      <c r="O1230" s="170"/>
    </row>
    <row r="1231" spans="1:15">
      <c r="A1231" s="177"/>
      <c r="B1231" s="180"/>
      <c r="C1231" s="236" t="s">
        <v>373</v>
      </c>
      <c r="D1231" s="235"/>
      <c r="E1231" s="204">
        <v>0</v>
      </c>
      <c r="F1231" s="182"/>
      <c r="G1231" s="183"/>
      <c r="M1231" s="179" t="s">
        <v>373</v>
      </c>
      <c r="O1231" s="170"/>
    </row>
    <row r="1232" spans="1:15">
      <c r="A1232" s="177"/>
      <c r="B1232" s="180"/>
      <c r="C1232" s="236" t="s">
        <v>343</v>
      </c>
      <c r="D1232" s="235"/>
      <c r="E1232" s="204">
        <v>0</v>
      </c>
      <c r="F1232" s="182"/>
      <c r="G1232" s="183"/>
      <c r="M1232" s="179" t="s">
        <v>343</v>
      </c>
      <c r="O1232" s="170"/>
    </row>
    <row r="1233" spans="1:15">
      <c r="A1233" s="177"/>
      <c r="B1233" s="180"/>
      <c r="C1233" s="236" t="s">
        <v>374</v>
      </c>
      <c r="D1233" s="235"/>
      <c r="E1233" s="204">
        <v>0</v>
      </c>
      <c r="F1233" s="182"/>
      <c r="G1233" s="183"/>
      <c r="M1233" s="179" t="s">
        <v>374</v>
      </c>
      <c r="O1233" s="170"/>
    </row>
    <row r="1234" spans="1:15">
      <c r="A1234" s="177"/>
      <c r="B1234" s="180"/>
      <c r="C1234" s="236" t="s">
        <v>345</v>
      </c>
      <c r="D1234" s="235"/>
      <c r="E1234" s="204">
        <v>0</v>
      </c>
      <c r="F1234" s="182"/>
      <c r="G1234" s="183"/>
      <c r="M1234" s="179" t="s">
        <v>345</v>
      </c>
      <c r="O1234" s="170"/>
    </row>
    <row r="1235" spans="1:15">
      <c r="A1235" s="177"/>
      <c r="B1235" s="180"/>
      <c r="C1235" s="236" t="s">
        <v>346</v>
      </c>
      <c r="D1235" s="235"/>
      <c r="E1235" s="204">
        <v>0</v>
      </c>
      <c r="F1235" s="182"/>
      <c r="G1235" s="183"/>
      <c r="M1235" s="179" t="s">
        <v>346</v>
      </c>
      <c r="O1235" s="170"/>
    </row>
    <row r="1236" spans="1:15">
      <c r="A1236" s="177"/>
      <c r="B1236" s="180"/>
      <c r="C1236" s="236" t="s">
        <v>347</v>
      </c>
      <c r="D1236" s="235"/>
      <c r="E1236" s="204">
        <v>0</v>
      </c>
      <c r="F1236" s="182"/>
      <c r="G1236" s="183"/>
      <c r="M1236" s="179" t="s">
        <v>347</v>
      </c>
      <c r="O1236" s="170"/>
    </row>
    <row r="1237" spans="1:15">
      <c r="A1237" s="177"/>
      <c r="B1237" s="180"/>
      <c r="C1237" s="236" t="s">
        <v>348</v>
      </c>
      <c r="D1237" s="235"/>
      <c r="E1237" s="204">
        <v>0</v>
      </c>
      <c r="F1237" s="182"/>
      <c r="G1237" s="183"/>
      <c r="M1237" s="179" t="s">
        <v>348</v>
      </c>
      <c r="O1237" s="170"/>
    </row>
    <row r="1238" spans="1:15">
      <c r="A1238" s="177"/>
      <c r="B1238" s="180"/>
      <c r="C1238" s="236" t="s">
        <v>349</v>
      </c>
      <c r="D1238" s="235"/>
      <c r="E1238" s="204">
        <v>0</v>
      </c>
      <c r="F1238" s="182"/>
      <c r="G1238" s="183"/>
      <c r="M1238" s="179" t="s">
        <v>349</v>
      </c>
      <c r="O1238" s="170"/>
    </row>
    <row r="1239" spans="1:15">
      <c r="A1239" s="177"/>
      <c r="B1239" s="180"/>
      <c r="C1239" s="236" t="s">
        <v>398</v>
      </c>
      <c r="D1239" s="235"/>
      <c r="E1239" s="204">
        <v>0</v>
      </c>
      <c r="F1239" s="182"/>
      <c r="G1239" s="183"/>
      <c r="M1239" s="179" t="s">
        <v>398</v>
      </c>
      <c r="O1239" s="170"/>
    </row>
    <row r="1240" spans="1:15">
      <c r="A1240" s="177"/>
      <c r="B1240" s="180"/>
      <c r="C1240" s="236" t="s">
        <v>375</v>
      </c>
      <c r="D1240" s="235"/>
      <c r="E1240" s="204">
        <v>0</v>
      </c>
      <c r="F1240" s="182"/>
      <c r="G1240" s="183"/>
      <c r="M1240" s="179" t="s">
        <v>375</v>
      </c>
      <c r="O1240" s="170"/>
    </row>
    <row r="1241" spans="1:15">
      <c r="A1241" s="177"/>
      <c r="B1241" s="180"/>
      <c r="C1241" s="236" t="s">
        <v>352</v>
      </c>
      <c r="D1241" s="235"/>
      <c r="E1241" s="204">
        <v>0</v>
      </c>
      <c r="F1241" s="182"/>
      <c r="G1241" s="183"/>
      <c r="M1241" s="179" t="s">
        <v>352</v>
      </c>
      <c r="O1241" s="170"/>
    </row>
    <row r="1242" spans="1:15">
      <c r="A1242" s="177"/>
      <c r="B1242" s="180"/>
      <c r="C1242" s="236" t="s">
        <v>353</v>
      </c>
      <c r="D1242" s="235"/>
      <c r="E1242" s="204">
        <v>0</v>
      </c>
      <c r="F1242" s="182"/>
      <c r="G1242" s="183"/>
      <c r="M1242" s="179" t="s">
        <v>353</v>
      </c>
      <c r="O1242" s="170"/>
    </row>
    <row r="1243" spans="1:15">
      <c r="A1243" s="177"/>
      <c r="B1243" s="180"/>
      <c r="C1243" s="236" t="s">
        <v>148</v>
      </c>
      <c r="D1243" s="235"/>
      <c r="E1243" s="204">
        <v>0</v>
      </c>
      <c r="F1243" s="182"/>
      <c r="G1243" s="183"/>
      <c r="M1243" s="179" t="s">
        <v>148</v>
      </c>
      <c r="O1243" s="170"/>
    </row>
    <row r="1244" spans="1:15">
      <c r="A1244" s="177"/>
      <c r="B1244" s="180"/>
      <c r="C1244" s="236" t="s">
        <v>354</v>
      </c>
      <c r="D1244" s="235"/>
      <c r="E1244" s="204">
        <v>0</v>
      </c>
      <c r="F1244" s="182"/>
      <c r="G1244" s="183"/>
      <c r="M1244" s="179" t="s">
        <v>354</v>
      </c>
      <c r="O1244" s="170"/>
    </row>
    <row r="1245" spans="1:15">
      <c r="A1245" s="177"/>
      <c r="B1245" s="180"/>
      <c r="C1245" s="236" t="s">
        <v>355</v>
      </c>
      <c r="D1245" s="235"/>
      <c r="E1245" s="204">
        <v>0</v>
      </c>
      <c r="F1245" s="182"/>
      <c r="G1245" s="183"/>
      <c r="M1245" s="179" t="s">
        <v>355</v>
      </c>
      <c r="O1245" s="170"/>
    </row>
    <row r="1246" spans="1:15">
      <c r="A1246" s="177"/>
      <c r="B1246" s="180"/>
      <c r="C1246" s="236" t="s">
        <v>356</v>
      </c>
      <c r="D1246" s="235"/>
      <c r="E1246" s="204">
        <v>0</v>
      </c>
      <c r="F1246" s="182"/>
      <c r="G1246" s="183"/>
      <c r="M1246" s="179" t="s">
        <v>356</v>
      </c>
      <c r="O1246" s="170"/>
    </row>
    <row r="1247" spans="1:15">
      <c r="A1247" s="177"/>
      <c r="B1247" s="180"/>
      <c r="C1247" s="236" t="s">
        <v>357</v>
      </c>
      <c r="D1247" s="235"/>
      <c r="E1247" s="204">
        <v>0</v>
      </c>
      <c r="F1247" s="182"/>
      <c r="G1247" s="183"/>
      <c r="M1247" s="179" t="s">
        <v>357</v>
      </c>
      <c r="O1247" s="170"/>
    </row>
    <row r="1248" spans="1:15">
      <c r="A1248" s="177"/>
      <c r="B1248" s="180"/>
      <c r="C1248" s="236" t="s">
        <v>358</v>
      </c>
      <c r="D1248" s="235"/>
      <c r="E1248" s="204">
        <v>0</v>
      </c>
      <c r="F1248" s="182"/>
      <c r="G1248" s="183"/>
      <c r="M1248" s="179" t="s">
        <v>358</v>
      </c>
      <c r="O1248" s="170"/>
    </row>
    <row r="1249" spans="1:104">
      <c r="A1249" s="177"/>
      <c r="B1249" s="180"/>
      <c r="C1249" s="236" t="s">
        <v>301</v>
      </c>
      <c r="D1249" s="235"/>
      <c r="E1249" s="204">
        <v>39.26</v>
      </c>
      <c r="F1249" s="182"/>
      <c r="G1249" s="183"/>
      <c r="M1249" s="179" t="s">
        <v>301</v>
      </c>
      <c r="O1249" s="170"/>
    </row>
    <row r="1250" spans="1:104">
      <c r="A1250" s="177"/>
      <c r="B1250" s="180"/>
      <c r="C1250" s="234" t="s">
        <v>498</v>
      </c>
      <c r="D1250" s="235"/>
      <c r="E1250" s="181">
        <v>9.8149999999999995</v>
      </c>
      <c r="F1250" s="182"/>
      <c r="G1250" s="183"/>
      <c r="M1250" s="179" t="s">
        <v>498</v>
      </c>
      <c r="O1250" s="170"/>
    </row>
    <row r="1251" spans="1:104">
      <c r="A1251" s="171">
        <v>50</v>
      </c>
      <c r="B1251" s="172" t="s">
        <v>499</v>
      </c>
      <c r="C1251" s="173" t="s">
        <v>500</v>
      </c>
      <c r="D1251" s="174" t="s">
        <v>294</v>
      </c>
      <c r="E1251" s="175">
        <v>176.96</v>
      </c>
      <c r="F1251" s="175">
        <v>0</v>
      </c>
      <c r="G1251" s="176">
        <f>E1251*F1251</f>
        <v>0</v>
      </c>
      <c r="O1251" s="170">
        <v>2</v>
      </c>
      <c r="AA1251" s="146">
        <v>3</v>
      </c>
      <c r="AB1251" s="146">
        <v>1</v>
      </c>
      <c r="AC1251" s="146">
        <v>58380079</v>
      </c>
      <c r="AZ1251" s="146">
        <v>1</v>
      </c>
      <c r="BA1251" s="146">
        <f>IF(AZ1251=1,G1251,0)</f>
        <v>0</v>
      </c>
      <c r="BB1251" s="146">
        <f>IF(AZ1251=2,G1251,0)</f>
        <v>0</v>
      </c>
      <c r="BC1251" s="146">
        <f>IF(AZ1251=3,G1251,0)</f>
        <v>0</v>
      </c>
      <c r="BD1251" s="146">
        <f>IF(AZ1251=4,G1251,0)</f>
        <v>0</v>
      </c>
      <c r="BE1251" s="146">
        <f>IF(AZ1251=5,G1251,0)</f>
        <v>0</v>
      </c>
      <c r="CA1251" s="170">
        <v>3</v>
      </c>
      <c r="CB1251" s="170">
        <v>1</v>
      </c>
      <c r="CZ1251" s="146">
        <v>1</v>
      </c>
    </row>
    <row r="1252" spans="1:104">
      <c r="A1252" s="177"/>
      <c r="B1252" s="178"/>
      <c r="C1252" s="231" t="s">
        <v>496</v>
      </c>
      <c r="D1252" s="232"/>
      <c r="E1252" s="232"/>
      <c r="F1252" s="232"/>
      <c r="G1252" s="233"/>
      <c r="L1252" s="179" t="s">
        <v>496</v>
      </c>
      <c r="O1252" s="170">
        <v>3</v>
      </c>
    </row>
    <row r="1253" spans="1:104">
      <c r="A1253" s="177"/>
      <c r="B1253" s="180"/>
      <c r="C1253" s="236" t="s">
        <v>300</v>
      </c>
      <c r="D1253" s="235"/>
      <c r="E1253" s="204">
        <v>0</v>
      </c>
      <c r="F1253" s="182"/>
      <c r="G1253" s="183"/>
      <c r="M1253" s="179" t="s">
        <v>300</v>
      </c>
      <c r="O1253" s="170"/>
    </row>
    <row r="1254" spans="1:104">
      <c r="A1254" s="177"/>
      <c r="B1254" s="180"/>
      <c r="C1254" s="236" t="s">
        <v>108</v>
      </c>
      <c r="D1254" s="235"/>
      <c r="E1254" s="204">
        <v>0</v>
      </c>
      <c r="F1254" s="182"/>
      <c r="G1254" s="183"/>
      <c r="M1254" s="179" t="s">
        <v>108</v>
      </c>
      <c r="O1254" s="170"/>
    </row>
    <row r="1255" spans="1:104">
      <c r="A1255" s="177"/>
      <c r="B1255" s="180"/>
      <c r="C1255" s="236" t="s">
        <v>381</v>
      </c>
      <c r="D1255" s="235"/>
      <c r="E1255" s="204">
        <v>0</v>
      </c>
      <c r="F1255" s="182"/>
      <c r="G1255" s="183"/>
      <c r="M1255" s="179" t="s">
        <v>381</v>
      </c>
      <c r="O1255" s="170"/>
    </row>
    <row r="1256" spans="1:104">
      <c r="A1256" s="177"/>
      <c r="B1256" s="180"/>
      <c r="C1256" s="236" t="s">
        <v>382</v>
      </c>
      <c r="D1256" s="235"/>
      <c r="E1256" s="204">
        <v>0</v>
      </c>
      <c r="F1256" s="182"/>
      <c r="G1256" s="183"/>
      <c r="M1256" s="179" t="s">
        <v>382</v>
      </c>
      <c r="O1256" s="170"/>
    </row>
    <row r="1257" spans="1:104">
      <c r="A1257" s="177"/>
      <c r="B1257" s="180"/>
      <c r="C1257" s="236" t="s">
        <v>383</v>
      </c>
      <c r="D1257" s="235"/>
      <c r="E1257" s="204">
        <v>0</v>
      </c>
      <c r="F1257" s="182"/>
      <c r="G1257" s="183"/>
      <c r="M1257" s="179" t="s">
        <v>383</v>
      </c>
      <c r="O1257" s="170"/>
    </row>
    <row r="1258" spans="1:104">
      <c r="A1258" s="177"/>
      <c r="B1258" s="180"/>
      <c r="C1258" s="236" t="s">
        <v>384</v>
      </c>
      <c r="D1258" s="235"/>
      <c r="E1258" s="204">
        <v>0</v>
      </c>
      <c r="F1258" s="182"/>
      <c r="G1258" s="183"/>
      <c r="M1258" s="179" t="s">
        <v>384</v>
      </c>
      <c r="O1258" s="170"/>
    </row>
    <row r="1259" spans="1:104">
      <c r="A1259" s="177"/>
      <c r="B1259" s="180"/>
      <c r="C1259" s="236" t="s">
        <v>385</v>
      </c>
      <c r="D1259" s="235"/>
      <c r="E1259" s="204">
        <v>0</v>
      </c>
      <c r="F1259" s="182"/>
      <c r="G1259" s="183"/>
      <c r="M1259" s="179" t="s">
        <v>385</v>
      </c>
      <c r="O1259" s="170"/>
    </row>
    <row r="1260" spans="1:104">
      <c r="A1260" s="177"/>
      <c r="B1260" s="180"/>
      <c r="C1260" s="236" t="s">
        <v>386</v>
      </c>
      <c r="D1260" s="235"/>
      <c r="E1260" s="204">
        <v>0</v>
      </c>
      <c r="F1260" s="182"/>
      <c r="G1260" s="183"/>
      <c r="M1260" s="179" t="s">
        <v>386</v>
      </c>
      <c r="O1260" s="170"/>
    </row>
    <row r="1261" spans="1:104">
      <c r="A1261" s="177"/>
      <c r="B1261" s="180"/>
      <c r="C1261" s="236" t="s">
        <v>387</v>
      </c>
      <c r="D1261" s="235"/>
      <c r="E1261" s="204">
        <v>0</v>
      </c>
      <c r="F1261" s="182"/>
      <c r="G1261" s="183"/>
      <c r="M1261" s="179" t="s">
        <v>387</v>
      </c>
      <c r="O1261" s="170"/>
    </row>
    <row r="1262" spans="1:104">
      <c r="A1262" s="177"/>
      <c r="B1262" s="180"/>
      <c r="C1262" s="236" t="s">
        <v>388</v>
      </c>
      <c r="D1262" s="235"/>
      <c r="E1262" s="204">
        <v>0</v>
      </c>
      <c r="F1262" s="182"/>
      <c r="G1262" s="183"/>
      <c r="M1262" s="179" t="s">
        <v>388</v>
      </c>
      <c r="O1262" s="170"/>
    </row>
    <row r="1263" spans="1:104">
      <c r="A1263" s="177"/>
      <c r="B1263" s="180"/>
      <c r="C1263" s="236" t="s">
        <v>389</v>
      </c>
      <c r="D1263" s="235"/>
      <c r="E1263" s="204">
        <v>0</v>
      </c>
      <c r="F1263" s="182"/>
      <c r="G1263" s="183"/>
      <c r="M1263" s="179" t="s">
        <v>389</v>
      </c>
      <c r="O1263" s="170"/>
    </row>
    <row r="1264" spans="1:104">
      <c r="A1264" s="177"/>
      <c r="B1264" s="180"/>
      <c r="C1264" s="236" t="s">
        <v>390</v>
      </c>
      <c r="D1264" s="235"/>
      <c r="E1264" s="204">
        <v>0</v>
      </c>
      <c r="F1264" s="182"/>
      <c r="G1264" s="183"/>
      <c r="M1264" s="179" t="s">
        <v>390</v>
      </c>
      <c r="O1264" s="170"/>
    </row>
    <row r="1265" spans="1:15">
      <c r="A1265" s="177"/>
      <c r="B1265" s="180"/>
      <c r="C1265" s="236" t="s">
        <v>391</v>
      </c>
      <c r="D1265" s="235"/>
      <c r="E1265" s="204">
        <v>0</v>
      </c>
      <c r="F1265" s="182"/>
      <c r="G1265" s="183"/>
      <c r="M1265" s="179" t="s">
        <v>391</v>
      </c>
      <c r="O1265" s="170"/>
    </row>
    <row r="1266" spans="1:15">
      <c r="A1266" s="177"/>
      <c r="B1266" s="180"/>
      <c r="C1266" s="236" t="s">
        <v>392</v>
      </c>
      <c r="D1266" s="235"/>
      <c r="E1266" s="204">
        <v>0</v>
      </c>
      <c r="F1266" s="182"/>
      <c r="G1266" s="183"/>
      <c r="M1266" s="179" t="s">
        <v>392</v>
      </c>
      <c r="O1266" s="170"/>
    </row>
    <row r="1267" spans="1:15">
      <c r="A1267" s="177"/>
      <c r="B1267" s="180"/>
      <c r="C1267" s="236" t="s">
        <v>393</v>
      </c>
      <c r="D1267" s="235"/>
      <c r="E1267" s="204">
        <v>0</v>
      </c>
      <c r="F1267" s="182"/>
      <c r="G1267" s="183"/>
      <c r="M1267" s="179" t="s">
        <v>393</v>
      </c>
      <c r="O1267" s="170"/>
    </row>
    <row r="1268" spans="1:15">
      <c r="A1268" s="177"/>
      <c r="B1268" s="180"/>
      <c r="C1268" s="236" t="s">
        <v>329</v>
      </c>
      <c r="D1268" s="235"/>
      <c r="E1268" s="204">
        <v>0</v>
      </c>
      <c r="F1268" s="182"/>
      <c r="G1268" s="183"/>
      <c r="M1268" s="179" t="s">
        <v>329</v>
      </c>
      <c r="O1268" s="170"/>
    </row>
    <row r="1269" spans="1:15">
      <c r="A1269" s="177"/>
      <c r="B1269" s="180"/>
      <c r="C1269" s="236" t="s">
        <v>330</v>
      </c>
      <c r="D1269" s="235"/>
      <c r="E1269" s="204">
        <v>0</v>
      </c>
      <c r="F1269" s="182"/>
      <c r="G1269" s="183"/>
      <c r="M1269" s="179" t="s">
        <v>330</v>
      </c>
      <c r="O1269" s="170"/>
    </row>
    <row r="1270" spans="1:15">
      <c r="A1270" s="177"/>
      <c r="B1270" s="180"/>
      <c r="C1270" s="236" t="s">
        <v>394</v>
      </c>
      <c r="D1270" s="235"/>
      <c r="E1270" s="204">
        <v>0</v>
      </c>
      <c r="F1270" s="182"/>
      <c r="G1270" s="183"/>
      <c r="M1270" s="179" t="s">
        <v>394</v>
      </c>
      <c r="O1270" s="170"/>
    </row>
    <row r="1271" spans="1:15">
      <c r="A1271" s="177"/>
      <c r="B1271" s="180"/>
      <c r="C1271" s="236" t="s">
        <v>395</v>
      </c>
      <c r="D1271" s="235"/>
      <c r="E1271" s="204">
        <v>0</v>
      </c>
      <c r="F1271" s="182"/>
      <c r="G1271" s="183"/>
      <c r="M1271" s="179" t="s">
        <v>395</v>
      </c>
      <c r="O1271" s="170"/>
    </row>
    <row r="1272" spans="1:15">
      <c r="A1272" s="177"/>
      <c r="B1272" s="180"/>
      <c r="C1272" s="236" t="s">
        <v>240</v>
      </c>
      <c r="D1272" s="235"/>
      <c r="E1272" s="204">
        <v>117.72</v>
      </c>
      <c r="F1272" s="182"/>
      <c r="G1272" s="183"/>
      <c r="M1272" s="179" t="s">
        <v>240</v>
      </c>
      <c r="O1272" s="170"/>
    </row>
    <row r="1273" spans="1:15">
      <c r="A1273" s="177"/>
      <c r="B1273" s="180"/>
      <c r="C1273" s="236" t="s">
        <v>241</v>
      </c>
      <c r="D1273" s="235"/>
      <c r="E1273" s="204">
        <v>98.474999999999994</v>
      </c>
      <c r="F1273" s="182"/>
      <c r="G1273" s="183"/>
      <c r="M1273" s="179" t="s">
        <v>241</v>
      </c>
      <c r="O1273" s="170"/>
    </row>
    <row r="1274" spans="1:15">
      <c r="A1274" s="177"/>
      <c r="B1274" s="180"/>
      <c r="C1274" s="236" t="s">
        <v>242</v>
      </c>
      <c r="D1274" s="235"/>
      <c r="E1274" s="204">
        <v>78.944999999999993</v>
      </c>
      <c r="F1274" s="182"/>
      <c r="G1274" s="183"/>
      <c r="M1274" s="179" t="s">
        <v>242</v>
      </c>
      <c r="O1274" s="170"/>
    </row>
    <row r="1275" spans="1:15">
      <c r="A1275" s="177"/>
      <c r="B1275" s="180"/>
      <c r="C1275" s="236" t="s">
        <v>396</v>
      </c>
      <c r="D1275" s="235"/>
      <c r="E1275" s="204">
        <v>0</v>
      </c>
      <c r="F1275" s="182"/>
      <c r="G1275" s="183"/>
      <c r="M1275" s="179" t="s">
        <v>396</v>
      </c>
      <c r="O1275" s="170"/>
    </row>
    <row r="1276" spans="1:15">
      <c r="A1276" s="177"/>
      <c r="B1276" s="180"/>
      <c r="C1276" s="236" t="s">
        <v>337</v>
      </c>
      <c r="D1276" s="235"/>
      <c r="E1276" s="204">
        <v>0</v>
      </c>
      <c r="F1276" s="182"/>
      <c r="G1276" s="183"/>
      <c r="M1276" s="179" t="s">
        <v>337</v>
      </c>
      <c r="O1276" s="170"/>
    </row>
    <row r="1277" spans="1:15">
      <c r="A1277" s="177"/>
      <c r="B1277" s="180"/>
      <c r="C1277" s="236" t="s">
        <v>397</v>
      </c>
      <c r="D1277" s="235"/>
      <c r="E1277" s="204">
        <v>0</v>
      </c>
      <c r="F1277" s="182"/>
      <c r="G1277" s="183"/>
      <c r="M1277" s="179" t="s">
        <v>397</v>
      </c>
      <c r="O1277" s="170"/>
    </row>
    <row r="1278" spans="1:15">
      <c r="A1278" s="177"/>
      <c r="B1278" s="180"/>
      <c r="C1278" s="236" t="s">
        <v>132</v>
      </c>
      <c r="D1278" s="235"/>
      <c r="E1278" s="204">
        <v>0</v>
      </c>
      <c r="F1278" s="182"/>
      <c r="G1278" s="183"/>
      <c r="M1278" s="179" t="s">
        <v>132</v>
      </c>
      <c r="O1278" s="170"/>
    </row>
    <row r="1279" spans="1:15">
      <c r="A1279" s="177"/>
      <c r="B1279" s="180"/>
      <c r="C1279" s="236" t="s">
        <v>246</v>
      </c>
      <c r="D1279" s="235"/>
      <c r="E1279" s="204">
        <v>63.62</v>
      </c>
      <c r="F1279" s="182"/>
      <c r="G1279" s="183"/>
      <c r="M1279" s="179" t="s">
        <v>246</v>
      </c>
      <c r="O1279" s="170"/>
    </row>
    <row r="1280" spans="1:15">
      <c r="A1280" s="177"/>
      <c r="B1280" s="180"/>
      <c r="C1280" s="236" t="s">
        <v>247</v>
      </c>
      <c r="D1280" s="235"/>
      <c r="E1280" s="204">
        <v>63.62</v>
      </c>
      <c r="F1280" s="182"/>
      <c r="G1280" s="183"/>
      <c r="M1280" s="179" t="s">
        <v>247</v>
      </c>
      <c r="O1280" s="170"/>
    </row>
    <row r="1281" spans="1:15">
      <c r="A1281" s="177"/>
      <c r="B1281" s="180"/>
      <c r="C1281" s="236" t="s">
        <v>497</v>
      </c>
      <c r="D1281" s="235"/>
      <c r="E1281" s="204">
        <v>39.26</v>
      </c>
      <c r="F1281" s="182"/>
      <c r="G1281" s="183"/>
      <c r="M1281" s="179" t="s">
        <v>497</v>
      </c>
      <c r="O1281" s="170"/>
    </row>
    <row r="1282" spans="1:15">
      <c r="A1282" s="177"/>
      <c r="B1282" s="180"/>
      <c r="C1282" s="236" t="s">
        <v>373</v>
      </c>
      <c r="D1282" s="235"/>
      <c r="E1282" s="204">
        <v>0</v>
      </c>
      <c r="F1282" s="182"/>
      <c r="G1282" s="183"/>
      <c r="M1282" s="179" t="s">
        <v>373</v>
      </c>
      <c r="O1282" s="170"/>
    </row>
    <row r="1283" spans="1:15">
      <c r="A1283" s="177"/>
      <c r="B1283" s="180"/>
      <c r="C1283" s="236" t="s">
        <v>343</v>
      </c>
      <c r="D1283" s="235"/>
      <c r="E1283" s="204">
        <v>0</v>
      </c>
      <c r="F1283" s="182"/>
      <c r="G1283" s="183"/>
      <c r="M1283" s="179" t="s">
        <v>343</v>
      </c>
      <c r="O1283" s="170"/>
    </row>
    <row r="1284" spans="1:15">
      <c r="A1284" s="177"/>
      <c r="B1284" s="180"/>
      <c r="C1284" s="236" t="s">
        <v>374</v>
      </c>
      <c r="D1284" s="235"/>
      <c r="E1284" s="204">
        <v>0</v>
      </c>
      <c r="F1284" s="182"/>
      <c r="G1284" s="183"/>
      <c r="M1284" s="179" t="s">
        <v>374</v>
      </c>
      <c r="O1284" s="170"/>
    </row>
    <row r="1285" spans="1:15">
      <c r="A1285" s="177"/>
      <c r="B1285" s="180"/>
      <c r="C1285" s="236" t="s">
        <v>345</v>
      </c>
      <c r="D1285" s="235"/>
      <c r="E1285" s="204">
        <v>0</v>
      </c>
      <c r="F1285" s="182"/>
      <c r="G1285" s="183"/>
      <c r="M1285" s="179" t="s">
        <v>345</v>
      </c>
      <c r="O1285" s="170"/>
    </row>
    <row r="1286" spans="1:15">
      <c r="A1286" s="177"/>
      <c r="B1286" s="180"/>
      <c r="C1286" s="236" t="s">
        <v>253</v>
      </c>
      <c r="D1286" s="235"/>
      <c r="E1286" s="204">
        <v>61.95</v>
      </c>
      <c r="F1286" s="182"/>
      <c r="G1286" s="183"/>
      <c r="M1286" s="179" t="s">
        <v>253</v>
      </c>
      <c r="O1286" s="170"/>
    </row>
    <row r="1287" spans="1:15">
      <c r="A1287" s="177"/>
      <c r="B1287" s="180"/>
      <c r="C1287" s="236" t="s">
        <v>347</v>
      </c>
      <c r="D1287" s="235"/>
      <c r="E1287" s="204">
        <v>0</v>
      </c>
      <c r="F1287" s="182"/>
      <c r="G1287" s="183"/>
      <c r="M1287" s="179" t="s">
        <v>347</v>
      </c>
      <c r="O1287" s="170"/>
    </row>
    <row r="1288" spans="1:15">
      <c r="A1288" s="177"/>
      <c r="B1288" s="180"/>
      <c r="C1288" s="236" t="s">
        <v>255</v>
      </c>
      <c r="D1288" s="235"/>
      <c r="E1288" s="204">
        <v>144.1</v>
      </c>
      <c r="F1288" s="182"/>
      <c r="G1288" s="183"/>
      <c r="M1288" s="179" t="s">
        <v>255</v>
      </c>
      <c r="O1288" s="170"/>
    </row>
    <row r="1289" spans="1:15">
      <c r="A1289" s="177"/>
      <c r="B1289" s="180"/>
      <c r="C1289" s="236" t="s">
        <v>349</v>
      </c>
      <c r="D1289" s="235"/>
      <c r="E1289" s="204">
        <v>0</v>
      </c>
      <c r="F1289" s="182"/>
      <c r="G1289" s="183"/>
      <c r="M1289" s="179" t="s">
        <v>349</v>
      </c>
      <c r="O1289" s="170"/>
    </row>
    <row r="1290" spans="1:15">
      <c r="A1290" s="177"/>
      <c r="B1290" s="180"/>
      <c r="C1290" s="236" t="s">
        <v>398</v>
      </c>
      <c r="D1290" s="235"/>
      <c r="E1290" s="204">
        <v>0</v>
      </c>
      <c r="F1290" s="182"/>
      <c r="G1290" s="183"/>
      <c r="M1290" s="179" t="s">
        <v>398</v>
      </c>
      <c r="O1290" s="170"/>
    </row>
    <row r="1291" spans="1:15">
      <c r="A1291" s="177"/>
      <c r="B1291" s="180"/>
      <c r="C1291" s="236" t="s">
        <v>375</v>
      </c>
      <c r="D1291" s="235"/>
      <c r="E1291" s="204">
        <v>0</v>
      </c>
      <c r="F1291" s="182"/>
      <c r="G1291" s="183"/>
      <c r="M1291" s="179" t="s">
        <v>375</v>
      </c>
      <c r="O1291" s="170"/>
    </row>
    <row r="1292" spans="1:15">
      <c r="A1292" s="177"/>
      <c r="B1292" s="180"/>
      <c r="C1292" s="236" t="s">
        <v>352</v>
      </c>
      <c r="D1292" s="235"/>
      <c r="E1292" s="204">
        <v>0</v>
      </c>
      <c r="F1292" s="182"/>
      <c r="G1292" s="183"/>
      <c r="M1292" s="179" t="s">
        <v>352</v>
      </c>
      <c r="O1292" s="170"/>
    </row>
    <row r="1293" spans="1:15">
      <c r="A1293" s="177"/>
      <c r="B1293" s="180"/>
      <c r="C1293" s="236" t="s">
        <v>353</v>
      </c>
      <c r="D1293" s="235"/>
      <c r="E1293" s="204">
        <v>0</v>
      </c>
      <c r="F1293" s="182"/>
      <c r="G1293" s="183"/>
      <c r="M1293" s="179" t="s">
        <v>353</v>
      </c>
      <c r="O1293" s="170"/>
    </row>
    <row r="1294" spans="1:15">
      <c r="A1294" s="177"/>
      <c r="B1294" s="180"/>
      <c r="C1294" s="236" t="s">
        <v>148</v>
      </c>
      <c r="D1294" s="235"/>
      <c r="E1294" s="204">
        <v>0</v>
      </c>
      <c r="F1294" s="182"/>
      <c r="G1294" s="183"/>
      <c r="M1294" s="179" t="s">
        <v>148</v>
      </c>
      <c r="O1294" s="170"/>
    </row>
    <row r="1295" spans="1:15">
      <c r="A1295" s="177"/>
      <c r="B1295" s="180"/>
      <c r="C1295" s="236" t="s">
        <v>354</v>
      </c>
      <c r="D1295" s="235"/>
      <c r="E1295" s="204">
        <v>0</v>
      </c>
      <c r="F1295" s="182"/>
      <c r="G1295" s="183"/>
      <c r="M1295" s="179" t="s">
        <v>354</v>
      </c>
      <c r="O1295" s="170"/>
    </row>
    <row r="1296" spans="1:15">
      <c r="A1296" s="177"/>
      <c r="B1296" s="180"/>
      <c r="C1296" s="236" t="s">
        <v>355</v>
      </c>
      <c r="D1296" s="235"/>
      <c r="E1296" s="204">
        <v>0</v>
      </c>
      <c r="F1296" s="182"/>
      <c r="G1296" s="183"/>
      <c r="M1296" s="179" t="s">
        <v>355</v>
      </c>
      <c r="O1296" s="170"/>
    </row>
    <row r="1297" spans="1:104">
      <c r="A1297" s="177"/>
      <c r="B1297" s="180"/>
      <c r="C1297" s="236" t="s">
        <v>356</v>
      </c>
      <c r="D1297" s="235"/>
      <c r="E1297" s="204">
        <v>0</v>
      </c>
      <c r="F1297" s="182"/>
      <c r="G1297" s="183"/>
      <c r="M1297" s="179" t="s">
        <v>356</v>
      </c>
      <c r="O1297" s="170"/>
    </row>
    <row r="1298" spans="1:104">
      <c r="A1298" s="177"/>
      <c r="B1298" s="180"/>
      <c r="C1298" s="236" t="s">
        <v>264</v>
      </c>
      <c r="D1298" s="235"/>
      <c r="E1298" s="204">
        <v>16</v>
      </c>
      <c r="F1298" s="182"/>
      <c r="G1298" s="183"/>
      <c r="M1298" s="179" t="s">
        <v>264</v>
      </c>
      <c r="O1298" s="170"/>
    </row>
    <row r="1299" spans="1:104">
      <c r="A1299" s="177"/>
      <c r="B1299" s="180"/>
      <c r="C1299" s="236" t="s">
        <v>265</v>
      </c>
      <c r="D1299" s="235"/>
      <c r="E1299" s="204">
        <v>24.16</v>
      </c>
      <c r="F1299" s="182"/>
      <c r="G1299" s="183"/>
      <c r="M1299" s="179" t="s">
        <v>265</v>
      </c>
      <c r="O1299" s="170"/>
    </row>
    <row r="1300" spans="1:104">
      <c r="A1300" s="177"/>
      <c r="B1300" s="180"/>
      <c r="C1300" s="236" t="s">
        <v>301</v>
      </c>
      <c r="D1300" s="235"/>
      <c r="E1300" s="204">
        <v>707.85</v>
      </c>
      <c r="F1300" s="182"/>
      <c r="G1300" s="183"/>
      <c r="M1300" s="179" t="s">
        <v>301</v>
      </c>
      <c r="O1300" s="170"/>
    </row>
    <row r="1301" spans="1:104">
      <c r="A1301" s="177"/>
      <c r="B1301" s="180"/>
      <c r="C1301" s="234" t="s">
        <v>647</v>
      </c>
      <c r="D1301" s="235"/>
      <c r="E1301" s="181">
        <v>176.96</v>
      </c>
      <c r="F1301" s="182"/>
      <c r="G1301" s="183"/>
      <c r="M1301" s="179" t="s">
        <v>501</v>
      </c>
      <c r="O1301" s="170"/>
    </row>
    <row r="1302" spans="1:104">
      <c r="A1302" s="171">
        <v>51</v>
      </c>
      <c r="B1302" s="172" t="s">
        <v>502</v>
      </c>
      <c r="C1302" s="173" t="s">
        <v>503</v>
      </c>
      <c r="D1302" s="174" t="s">
        <v>87</v>
      </c>
      <c r="E1302" s="175">
        <v>45</v>
      </c>
      <c r="F1302" s="175">
        <v>0</v>
      </c>
      <c r="G1302" s="176">
        <f>E1302*F1302</f>
        <v>0</v>
      </c>
      <c r="O1302" s="170">
        <v>2</v>
      </c>
      <c r="AA1302" s="146">
        <v>3</v>
      </c>
      <c r="AB1302" s="146">
        <v>1</v>
      </c>
      <c r="AC1302" s="146" t="s">
        <v>502</v>
      </c>
      <c r="AZ1302" s="146">
        <v>1</v>
      </c>
      <c r="BA1302" s="146">
        <f>IF(AZ1302=1,G1302,0)</f>
        <v>0</v>
      </c>
      <c r="BB1302" s="146">
        <f>IF(AZ1302=2,G1302,0)</f>
        <v>0</v>
      </c>
      <c r="BC1302" s="146">
        <f>IF(AZ1302=3,G1302,0)</f>
        <v>0</v>
      </c>
      <c r="BD1302" s="146">
        <f>IF(AZ1302=4,G1302,0)</f>
        <v>0</v>
      </c>
      <c r="BE1302" s="146">
        <f>IF(AZ1302=5,G1302,0)</f>
        <v>0</v>
      </c>
      <c r="CA1302" s="170">
        <v>3</v>
      </c>
      <c r="CB1302" s="170">
        <v>1</v>
      </c>
      <c r="CZ1302" s="146">
        <v>3.5000000000000003E-2</v>
      </c>
    </row>
    <row r="1303" spans="1:104">
      <c r="A1303" s="177"/>
      <c r="B1303" s="180"/>
      <c r="C1303" s="234" t="s">
        <v>100</v>
      </c>
      <c r="D1303" s="235"/>
      <c r="E1303" s="181">
        <v>0</v>
      </c>
      <c r="F1303" s="182"/>
      <c r="G1303" s="183"/>
      <c r="M1303" s="179" t="s">
        <v>100</v>
      </c>
      <c r="O1303" s="170"/>
    </row>
    <row r="1304" spans="1:104">
      <c r="A1304" s="177"/>
      <c r="B1304" s="180"/>
      <c r="C1304" s="236" t="s">
        <v>300</v>
      </c>
      <c r="D1304" s="235"/>
      <c r="E1304" s="204">
        <v>0</v>
      </c>
      <c r="F1304" s="182"/>
      <c r="G1304" s="183"/>
      <c r="M1304" s="179" t="s">
        <v>300</v>
      </c>
      <c r="O1304" s="170"/>
    </row>
    <row r="1305" spans="1:104">
      <c r="A1305" s="177"/>
      <c r="B1305" s="180"/>
      <c r="C1305" s="236" t="s">
        <v>269</v>
      </c>
      <c r="D1305" s="235"/>
      <c r="E1305" s="204">
        <v>2.4</v>
      </c>
      <c r="F1305" s="182"/>
      <c r="G1305" s="183"/>
      <c r="M1305" s="179" t="s">
        <v>269</v>
      </c>
      <c r="O1305" s="170"/>
    </row>
    <row r="1306" spans="1:104">
      <c r="A1306" s="177"/>
      <c r="B1306" s="180"/>
      <c r="C1306" s="236" t="s">
        <v>270</v>
      </c>
      <c r="D1306" s="235"/>
      <c r="E1306" s="204">
        <v>2.4</v>
      </c>
      <c r="F1306" s="182"/>
      <c r="G1306" s="183"/>
      <c r="M1306" s="179" t="s">
        <v>270</v>
      </c>
      <c r="O1306" s="170"/>
    </row>
    <row r="1307" spans="1:104">
      <c r="A1307" s="177"/>
      <c r="B1307" s="180"/>
      <c r="C1307" s="236" t="s">
        <v>271</v>
      </c>
      <c r="D1307" s="235"/>
      <c r="E1307" s="204">
        <v>1.2</v>
      </c>
      <c r="F1307" s="182"/>
      <c r="G1307" s="183"/>
      <c r="M1307" s="179" t="s">
        <v>271</v>
      </c>
      <c r="O1307" s="170"/>
    </row>
    <row r="1308" spans="1:104">
      <c r="A1308" s="177"/>
      <c r="B1308" s="180"/>
      <c r="C1308" s="236" t="s">
        <v>272</v>
      </c>
      <c r="D1308" s="235"/>
      <c r="E1308" s="204">
        <v>1.2</v>
      </c>
      <c r="F1308" s="182"/>
      <c r="G1308" s="183"/>
      <c r="M1308" s="179" t="s">
        <v>272</v>
      </c>
      <c r="O1308" s="170"/>
    </row>
    <row r="1309" spans="1:104">
      <c r="A1309" s="177"/>
      <c r="B1309" s="180"/>
      <c r="C1309" s="236" t="s">
        <v>273</v>
      </c>
      <c r="D1309" s="235"/>
      <c r="E1309" s="204">
        <v>2.4</v>
      </c>
      <c r="F1309" s="182"/>
      <c r="G1309" s="183"/>
      <c r="M1309" s="179" t="s">
        <v>273</v>
      </c>
      <c r="O1309" s="170"/>
    </row>
    <row r="1310" spans="1:104">
      <c r="A1310" s="177"/>
      <c r="B1310" s="180"/>
      <c r="C1310" s="236" t="s">
        <v>274</v>
      </c>
      <c r="D1310" s="235"/>
      <c r="E1310" s="204">
        <v>2.4</v>
      </c>
      <c r="F1310" s="182"/>
      <c r="G1310" s="183"/>
      <c r="M1310" s="179" t="s">
        <v>274</v>
      </c>
      <c r="O1310" s="170"/>
    </row>
    <row r="1311" spans="1:104">
      <c r="A1311" s="177"/>
      <c r="B1311" s="180"/>
      <c r="C1311" s="236" t="s">
        <v>275</v>
      </c>
      <c r="D1311" s="235"/>
      <c r="E1311" s="204">
        <v>2.4</v>
      </c>
      <c r="F1311" s="182"/>
      <c r="G1311" s="183"/>
      <c r="M1311" s="179" t="s">
        <v>275</v>
      </c>
      <c r="O1311" s="170"/>
    </row>
    <row r="1312" spans="1:104">
      <c r="A1312" s="177"/>
      <c r="B1312" s="180"/>
      <c r="C1312" s="236" t="s">
        <v>301</v>
      </c>
      <c r="D1312" s="235"/>
      <c r="E1312" s="204">
        <v>14.4</v>
      </c>
      <c r="F1312" s="182"/>
      <c r="G1312" s="183"/>
      <c r="M1312" s="179" t="s">
        <v>301</v>
      </c>
      <c r="O1312" s="170"/>
    </row>
    <row r="1313" spans="1:104">
      <c r="A1313" s="177"/>
      <c r="B1313" s="180"/>
      <c r="C1313" s="234" t="s">
        <v>504</v>
      </c>
      <c r="D1313" s="235"/>
      <c r="E1313" s="181">
        <v>45</v>
      </c>
      <c r="F1313" s="182"/>
      <c r="G1313" s="183"/>
      <c r="M1313" s="179" t="s">
        <v>504</v>
      </c>
      <c r="O1313" s="170"/>
    </row>
    <row r="1314" spans="1:104" ht="22.5">
      <c r="A1314" s="171">
        <v>52</v>
      </c>
      <c r="B1314" s="172" t="s">
        <v>505</v>
      </c>
      <c r="C1314" s="173" t="s">
        <v>506</v>
      </c>
      <c r="D1314" s="174" t="s">
        <v>87</v>
      </c>
      <c r="E1314" s="175">
        <v>45</v>
      </c>
      <c r="F1314" s="175">
        <v>0</v>
      </c>
      <c r="G1314" s="176">
        <f>E1314*F1314</f>
        <v>0</v>
      </c>
      <c r="O1314" s="170">
        <v>2</v>
      </c>
      <c r="AA1314" s="146">
        <v>3</v>
      </c>
      <c r="AB1314" s="146">
        <v>1</v>
      </c>
      <c r="AC1314" s="146" t="s">
        <v>505</v>
      </c>
      <c r="AZ1314" s="146">
        <v>1</v>
      </c>
      <c r="BA1314" s="146">
        <f>IF(AZ1314=1,G1314,0)</f>
        <v>0</v>
      </c>
      <c r="BB1314" s="146">
        <f>IF(AZ1314=2,G1314,0)</f>
        <v>0</v>
      </c>
      <c r="BC1314" s="146">
        <f>IF(AZ1314=3,G1314,0)</f>
        <v>0</v>
      </c>
      <c r="BD1314" s="146">
        <f>IF(AZ1314=4,G1314,0)</f>
        <v>0</v>
      </c>
      <c r="BE1314" s="146">
        <f>IF(AZ1314=5,G1314,0)</f>
        <v>0</v>
      </c>
      <c r="CA1314" s="170">
        <v>3</v>
      </c>
      <c r="CB1314" s="170">
        <v>1</v>
      </c>
      <c r="CZ1314" s="146">
        <v>3.5000000000000003E-2</v>
      </c>
    </row>
    <row r="1315" spans="1:104">
      <c r="A1315" s="177"/>
      <c r="B1315" s="180"/>
      <c r="C1315" s="234" t="s">
        <v>100</v>
      </c>
      <c r="D1315" s="235"/>
      <c r="E1315" s="181">
        <v>0</v>
      </c>
      <c r="F1315" s="182"/>
      <c r="G1315" s="183"/>
      <c r="M1315" s="179" t="s">
        <v>100</v>
      </c>
      <c r="O1315" s="170"/>
    </row>
    <row r="1316" spans="1:104">
      <c r="A1316" s="177"/>
      <c r="B1316" s="180"/>
      <c r="C1316" s="236" t="s">
        <v>300</v>
      </c>
      <c r="D1316" s="235"/>
      <c r="E1316" s="204">
        <v>0</v>
      </c>
      <c r="F1316" s="182"/>
      <c r="G1316" s="183"/>
      <c r="M1316" s="179" t="s">
        <v>300</v>
      </c>
      <c r="O1316" s="170"/>
    </row>
    <row r="1317" spans="1:104">
      <c r="A1317" s="177"/>
      <c r="B1317" s="180"/>
      <c r="C1317" s="236" t="s">
        <v>269</v>
      </c>
      <c r="D1317" s="235"/>
      <c r="E1317" s="204">
        <v>2.4</v>
      </c>
      <c r="F1317" s="182"/>
      <c r="G1317" s="183"/>
      <c r="M1317" s="179" t="s">
        <v>269</v>
      </c>
      <c r="O1317" s="170"/>
    </row>
    <row r="1318" spans="1:104">
      <c r="A1318" s="177"/>
      <c r="B1318" s="180"/>
      <c r="C1318" s="236" t="s">
        <v>270</v>
      </c>
      <c r="D1318" s="235"/>
      <c r="E1318" s="204">
        <v>2.4</v>
      </c>
      <c r="F1318" s="182"/>
      <c r="G1318" s="183"/>
      <c r="M1318" s="179" t="s">
        <v>270</v>
      </c>
      <c r="O1318" s="170"/>
    </row>
    <row r="1319" spans="1:104">
      <c r="A1319" s="177"/>
      <c r="B1319" s="180"/>
      <c r="C1319" s="236" t="s">
        <v>271</v>
      </c>
      <c r="D1319" s="235"/>
      <c r="E1319" s="204">
        <v>1.2</v>
      </c>
      <c r="F1319" s="182"/>
      <c r="G1319" s="183"/>
      <c r="M1319" s="179" t="s">
        <v>271</v>
      </c>
      <c r="O1319" s="170"/>
    </row>
    <row r="1320" spans="1:104">
      <c r="A1320" s="177"/>
      <c r="B1320" s="180"/>
      <c r="C1320" s="236" t="s">
        <v>272</v>
      </c>
      <c r="D1320" s="235"/>
      <c r="E1320" s="204">
        <v>1.2</v>
      </c>
      <c r="F1320" s="182"/>
      <c r="G1320" s="183"/>
      <c r="M1320" s="179" t="s">
        <v>272</v>
      </c>
      <c r="O1320" s="170"/>
    </row>
    <row r="1321" spans="1:104">
      <c r="A1321" s="177"/>
      <c r="B1321" s="180"/>
      <c r="C1321" s="236" t="s">
        <v>273</v>
      </c>
      <c r="D1321" s="235"/>
      <c r="E1321" s="204">
        <v>2.4</v>
      </c>
      <c r="F1321" s="182"/>
      <c r="G1321" s="183"/>
      <c r="M1321" s="179" t="s">
        <v>273</v>
      </c>
      <c r="O1321" s="170"/>
    </row>
    <row r="1322" spans="1:104">
      <c r="A1322" s="177"/>
      <c r="B1322" s="180"/>
      <c r="C1322" s="236" t="s">
        <v>274</v>
      </c>
      <c r="D1322" s="235"/>
      <c r="E1322" s="204">
        <v>2.4</v>
      </c>
      <c r="F1322" s="182"/>
      <c r="G1322" s="183"/>
      <c r="M1322" s="179" t="s">
        <v>274</v>
      </c>
      <c r="O1322" s="170"/>
    </row>
    <row r="1323" spans="1:104">
      <c r="A1323" s="177"/>
      <c r="B1323" s="180"/>
      <c r="C1323" s="236" t="s">
        <v>275</v>
      </c>
      <c r="D1323" s="235"/>
      <c r="E1323" s="204">
        <v>2.4</v>
      </c>
      <c r="F1323" s="182"/>
      <c r="G1323" s="183"/>
      <c r="M1323" s="179" t="s">
        <v>275</v>
      </c>
      <c r="O1323" s="170"/>
    </row>
    <row r="1324" spans="1:104">
      <c r="A1324" s="177"/>
      <c r="B1324" s="180"/>
      <c r="C1324" s="236" t="s">
        <v>301</v>
      </c>
      <c r="D1324" s="235"/>
      <c r="E1324" s="204">
        <v>14.4</v>
      </c>
      <c r="F1324" s="182"/>
      <c r="G1324" s="183"/>
      <c r="M1324" s="179" t="s">
        <v>301</v>
      </c>
      <c r="O1324" s="170"/>
    </row>
    <row r="1325" spans="1:104">
      <c r="A1325" s="177"/>
      <c r="B1325" s="180"/>
      <c r="C1325" s="234" t="s">
        <v>504</v>
      </c>
      <c r="D1325" s="235"/>
      <c r="E1325" s="181">
        <v>45</v>
      </c>
      <c r="F1325" s="182"/>
      <c r="G1325" s="183"/>
      <c r="M1325" s="179" t="s">
        <v>504</v>
      </c>
      <c r="O1325" s="170"/>
    </row>
    <row r="1326" spans="1:104" ht="22.5">
      <c r="A1326" s="171">
        <v>53</v>
      </c>
      <c r="B1326" s="172" t="s">
        <v>507</v>
      </c>
      <c r="C1326" s="173" t="s">
        <v>508</v>
      </c>
      <c r="D1326" s="174" t="s">
        <v>461</v>
      </c>
      <c r="E1326" s="175">
        <v>31.4556</v>
      </c>
      <c r="F1326" s="175">
        <v>0</v>
      </c>
      <c r="G1326" s="176">
        <f>E1326*F1326</f>
        <v>0</v>
      </c>
      <c r="O1326" s="170">
        <v>2</v>
      </c>
      <c r="AA1326" s="146">
        <v>3</v>
      </c>
      <c r="AB1326" s="146">
        <v>1</v>
      </c>
      <c r="AC1326" s="146" t="s">
        <v>507</v>
      </c>
      <c r="AZ1326" s="146">
        <v>1</v>
      </c>
      <c r="BA1326" s="146">
        <f>IF(AZ1326=1,G1326,0)</f>
        <v>0</v>
      </c>
      <c r="BB1326" s="146">
        <f>IF(AZ1326=2,G1326,0)</f>
        <v>0</v>
      </c>
      <c r="BC1326" s="146">
        <f>IF(AZ1326=3,G1326,0)</f>
        <v>0</v>
      </c>
      <c r="BD1326" s="146">
        <f>IF(AZ1326=4,G1326,0)</f>
        <v>0</v>
      </c>
      <c r="BE1326" s="146">
        <f>IF(AZ1326=5,G1326,0)</f>
        <v>0</v>
      </c>
      <c r="CA1326" s="170">
        <v>3</v>
      </c>
      <c r="CB1326" s="170">
        <v>1</v>
      </c>
      <c r="CZ1326" s="146">
        <v>1E-3</v>
      </c>
    </row>
    <row r="1327" spans="1:104">
      <c r="A1327" s="177"/>
      <c r="B1327" s="178"/>
      <c r="C1327" s="231"/>
      <c r="D1327" s="232"/>
      <c r="E1327" s="232"/>
      <c r="F1327" s="232"/>
      <c r="G1327" s="233"/>
      <c r="L1327" s="179"/>
      <c r="O1327" s="170">
        <v>3</v>
      </c>
    </row>
    <row r="1328" spans="1:104">
      <c r="A1328" s="177"/>
      <c r="B1328" s="178"/>
      <c r="C1328" s="231" t="s">
        <v>509</v>
      </c>
      <c r="D1328" s="232"/>
      <c r="E1328" s="232"/>
      <c r="F1328" s="232"/>
      <c r="G1328" s="233"/>
      <c r="L1328" s="179" t="s">
        <v>509</v>
      </c>
      <c r="O1328" s="170">
        <v>3</v>
      </c>
    </row>
    <row r="1329" spans="1:15">
      <c r="A1329" s="177"/>
      <c r="B1329" s="178"/>
      <c r="C1329" s="231" t="s">
        <v>510</v>
      </c>
      <c r="D1329" s="232"/>
      <c r="E1329" s="232"/>
      <c r="F1329" s="232"/>
      <c r="G1329" s="233"/>
      <c r="L1329" s="179" t="s">
        <v>510</v>
      </c>
      <c r="O1329" s="170">
        <v>3</v>
      </c>
    </row>
    <row r="1330" spans="1:15">
      <c r="A1330" s="177"/>
      <c r="B1330" s="178"/>
      <c r="C1330" s="231" t="s">
        <v>511</v>
      </c>
      <c r="D1330" s="232"/>
      <c r="E1330" s="232"/>
      <c r="F1330" s="232"/>
      <c r="G1330" s="233"/>
      <c r="L1330" s="179" t="s">
        <v>511</v>
      </c>
      <c r="O1330" s="170">
        <v>3</v>
      </c>
    </row>
    <row r="1331" spans="1:15">
      <c r="A1331" s="177"/>
      <c r="B1331" s="178"/>
      <c r="C1331" s="231" t="s">
        <v>512</v>
      </c>
      <c r="D1331" s="232"/>
      <c r="E1331" s="232"/>
      <c r="F1331" s="232"/>
      <c r="G1331" s="233"/>
      <c r="L1331" s="179" t="s">
        <v>512</v>
      </c>
      <c r="O1331" s="170">
        <v>3</v>
      </c>
    </row>
    <row r="1332" spans="1:15">
      <c r="A1332" s="177"/>
      <c r="B1332" s="178"/>
      <c r="C1332" s="231" t="s">
        <v>513</v>
      </c>
      <c r="D1332" s="232"/>
      <c r="E1332" s="232"/>
      <c r="F1332" s="232"/>
      <c r="G1332" s="233"/>
      <c r="L1332" s="179" t="s">
        <v>513</v>
      </c>
      <c r="O1332" s="170">
        <v>3</v>
      </c>
    </row>
    <row r="1333" spans="1:15">
      <c r="A1333" s="177"/>
      <c r="B1333" s="178"/>
      <c r="C1333" s="231" t="s">
        <v>514</v>
      </c>
      <c r="D1333" s="232"/>
      <c r="E1333" s="232"/>
      <c r="F1333" s="232"/>
      <c r="G1333" s="233"/>
      <c r="L1333" s="179" t="s">
        <v>514</v>
      </c>
      <c r="O1333" s="170">
        <v>3</v>
      </c>
    </row>
    <row r="1334" spans="1:15">
      <c r="A1334" s="177"/>
      <c r="B1334" s="178"/>
      <c r="C1334" s="231" t="s">
        <v>515</v>
      </c>
      <c r="D1334" s="232"/>
      <c r="E1334" s="232"/>
      <c r="F1334" s="232"/>
      <c r="G1334" s="233"/>
      <c r="L1334" s="179" t="s">
        <v>515</v>
      </c>
      <c r="O1334" s="170">
        <v>3</v>
      </c>
    </row>
    <row r="1335" spans="1:15">
      <c r="A1335" s="177"/>
      <c r="B1335" s="178"/>
      <c r="C1335" s="231"/>
      <c r="D1335" s="232"/>
      <c r="E1335" s="232"/>
      <c r="F1335" s="232"/>
      <c r="G1335" s="233"/>
      <c r="L1335" s="179"/>
      <c r="O1335" s="170">
        <v>3</v>
      </c>
    </row>
    <row r="1336" spans="1:15">
      <c r="A1336" s="177"/>
      <c r="B1336" s="178"/>
      <c r="C1336" s="231" t="s">
        <v>516</v>
      </c>
      <c r="D1336" s="232"/>
      <c r="E1336" s="232"/>
      <c r="F1336" s="232"/>
      <c r="G1336" s="233"/>
      <c r="L1336" s="179" t="s">
        <v>516</v>
      </c>
      <c r="O1336" s="170">
        <v>3</v>
      </c>
    </row>
    <row r="1337" spans="1:15">
      <c r="A1337" s="177"/>
      <c r="B1337" s="178"/>
      <c r="C1337" s="231" t="s">
        <v>510</v>
      </c>
      <c r="D1337" s="232"/>
      <c r="E1337" s="232"/>
      <c r="F1337" s="232"/>
      <c r="G1337" s="233"/>
      <c r="L1337" s="179" t="s">
        <v>510</v>
      </c>
      <c r="O1337" s="170">
        <v>3</v>
      </c>
    </row>
    <row r="1338" spans="1:15">
      <c r="A1338" s="177"/>
      <c r="B1338" s="178"/>
      <c r="C1338" s="231" t="s">
        <v>517</v>
      </c>
      <c r="D1338" s="232"/>
      <c r="E1338" s="232"/>
      <c r="F1338" s="232"/>
      <c r="G1338" s="233"/>
      <c r="L1338" s="179" t="s">
        <v>517</v>
      </c>
      <c r="O1338" s="170">
        <v>3</v>
      </c>
    </row>
    <row r="1339" spans="1:15">
      <c r="A1339" s="177"/>
      <c r="B1339" s="178"/>
      <c r="C1339" s="231" t="s">
        <v>518</v>
      </c>
      <c r="D1339" s="232"/>
      <c r="E1339" s="232"/>
      <c r="F1339" s="232"/>
      <c r="G1339" s="233"/>
      <c r="L1339" s="179" t="s">
        <v>518</v>
      </c>
      <c r="O1339" s="170">
        <v>3</v>
      </c>
    </row>
    <row r="1340" spans="1:15">
      <c r="A1340" s="177"/>
      <c r="B1340" s="178"/>
      <c r="C1340" s="231" t="s">
        <v>519</v>
      </c>
      <c r="D1340" s="232"/>
      <c r="E1340" s="232"/>
      <c r="F1340" s="232"/>
      <c r="G1340" s="233"/>
      <c r="L1340" s="179" t="s">
        <v>519</v>
      </c>
      <c r="O1340" s="170">
        <v>3</v>
      </c>
    </row>
    <row r="1341" spans="1:15">
      <c r="A1341" s="177"/>
      <c r="B1341" s="178"/>
      <c r="C1341" s="231" t="s">
        <v>520</v>
      </c>
      <c r="D1341" s="232"/>
      <c r="E1341" s="232"/>
      <c r="F1341" s="232"/>
      <c r="G1341" s="233"/>
      <c r="L1341" s="179" t="s">
        <v>520</v>
      </c>
      <c r="O1341" s="170">
        <v>3</v>
      </c>
    </row>
    <row r="1342" spans="1:15">
      <c r="A1342" s="177"/>
      <c r="B1342" s="178"/>
      <c r="C1342" s="231"/>
      <c r="D1342" s="232"/>
      <c r="E1342" s="232"/>
      <c r="F1342" s="232"/>
      <c r="G1342" s="233"/>
      <c r="L1342" s="179"/>
      <c r="O1342" s="170">
        <v>3</v>
      </c>
    </row>
    <row r="1343" spans="1:15">
      <c r="A1343" s="177"/>
      <c r="B1343" s="178"/>
      <c r="C1343" s="231" t="s">
        <v>521</v>
      </c>
      <c r="D1343" s="232"/>
      <c r="E1343" s="232"/>
      <c r="F1343" s="232"/>
      <c r="G1343" s="233"/>
      <c r="L1343" s="179" t="s">
        <v>521</v>
      </c>
      <c r="O1343" s="170">
        <v>3</v>
      </c>
    </row>
    <row r="1344" spans="1:15">
      <c r="A1344" s="177"/>
      <c r="B1344" s="178"/>
      <c r="C1344" s="231" t="s">
        <v>522</v>
      </c>
      <c r="D1344" s="232"/>
      <c r="E1344" s="232"/>
      <c r="F1344" s="232"/>
      <c r="G1344" s="233"/>
      <c r="L1344" s="179" t="s">
        <v>522</v>
      </c>
      <c r="O1344" s="170">
        <v>3</v>
      </c>
    </row>
    <row r="1345" spans="1:15">
      <c r="A1345" s="177"/>
      <c r="B1345" s="178"/>
      <c r="C1345" s="231" t="s">
        <v>523</v>
      </c>
      <c r="D1345" s="232"/>
      <c r="E1345" s="232"/>
      <c r="F1345" s="232"/>
      <c r="G1345" s="233"/>
      <c r="L1345" s="179" t="s">
        <v>523</v>
      </c>
      <c r="O1345" s="170">
        <v>3</v>
      </c>
    </row>
    <row r="1346" spans="1:15">
      <c r="A1346" s="177"/>
      <c r="B1346" s="178"/>
      <c r="C1346" s="231" t="s">
        <v>518</v>
      </c>
      <c r="D1346" s="232"/>
      <c r="E1346" s="232"/>
      <c r="F1346" s="232"/>
      <c r="G1346" s="233"/>
      <c r="L1346" s="179" t="s">
        <v>518</v>
      </c>
      <c r="O1346" s="170">
        <v>3</v>
      </c>
    </row>
    <row r="1347" spans="1:15">
      <c r="A1347" s="177"/>
      <c r="B1347" s="178"/>
      <c r="C1347" s="231" t="s">
        <v>524</v>
      </c>
      <c r="D1347" s="232"/>
      <c r="E1347" s="232"/>
      <c r="F1347" s="232"/>
      <c r="G1347" s="233"/>
      <c r="L1347" s="179" t="s">
        <v>524</v>
      </c>
      <c r="O1347" s="170">
        <v>3</v>
      </c>
    </row>
    <row r="1348" spans="1:15">
      <c r="A1348" s="177"/>
      <c r="B1348" s="178"/>
      <c r="C1348" s="231" t="s">
        <v>525</v>
      </c>
      <c r="D1348" s="232"/>
      <c r="E1348" s="232"/>
      <c r="F1348" s="232"/>
      <c r="G1348" s="233"/>
      <c r="L1348" s="179" t="s">
        <v>525</v>
      </c>
      <c r="O1348" s="170">
        <v>3</v>
      </c>
    </row>
    <row r="1349" spans="1:15">
      <c r="A1349" s="177"/>
      <c r="B1349" s="178"/>
      <c r="C1349" s="231"/>
      <c r="D1349" s="232"/>
      <c r="E1349" s="232"/>
      <c r="F1349" s="232"/>
      <c r="G1349" s="233"/>
      <c r="L1349" s="179"/>
      <c r="O1349" s="170">
        <v>3</v>
      </c>
    </row>
    <row r="1350" spans="1:15">
      <c r="A1350" s="177"/>
      <c r="B1350" s="178"/>
      <c r="C1350" s="231" t="s">
        <v>526</v>
      </c>
      <c r="D1350" s="232"/>
      <c r="E1350" s="232"/>
      <c r="F1350" s="232"/>
      <c r="G1350" s="233"/>
      <c r="L1350" s="179" t="s">
        <v>526</v>
      </c>
      <c r="O1350" s="170">
        <v>3</v>
      </c>
    </row>
    <row r="1351" spans="1:15">
      <c r="A1351" s="177"/>
      <c r="B1351" s="178"/>
      <c r="C1351" s="231" t="s">
        <v>527</v>
      </c>
      <c r="D1351" s="232"/>
      <c r="E1351" s="232"/>
      <c r="F1351" s="232"/>
      <c r="G1351" s="233"/>
      <c r="L1351" s="179" t="s">
        <v>527</v>
      </c>
      <c r="O1351" s="170">
        <v>3</v>
      </c>
    </row>
    <row r="1352" spans="1:15">
      <c r="A1352" s="177"/>
      <c r="B1352" s="178"/>
      <c r="C1352" s="231" t="s">
        <v>528</v>
      </c>
      <c r="D1352" s="232"/>
      <c r="E1352" s="232"/>
      <c r="F1352" s="232"/>
      <c r="G1352" s="233"/>
      <c r="L1352" s="179" t="s">
        <v>528</v>
      </c>
      <c r="O1352" s="170">
        <v>3</v>
      </c>
    </row>
    <row r="1353" spans="1:15">
      <c r="A1353" s="177"/>
      <c r="B1353" s="178"/>
      <c r="C1353" s="231" t="s">
        <v>529</v>
      </c>
      <c r="D1353" s="232"/>
      <c r="E1353" s="232"/>
      <c r="F1353" s="232"/>
      <c r="G1353" s="233"/>
      <c r="L1353" s="179" t="s">
        <v>529</v>
      </c>
      <c r="O1353" s="170">
        <v>3</v>
      </c>
    </row>
    <row r="1354" spans="1:15">
      <c r="A1354" s="177"/>
      <c r="B1354" s="178"/>
      <c r="C1354" s="231" t="s">
        <v>523</v>
      </c>
      <c r="D1354" s="232"/>
      <c r="E1354" s="232"/>
      <c r="F1354" s="232"/>
      <c r="G1354" s="233"/>
      <c r="L1354" s="179" t="s">
        <v>523</v>
      </c>
      <c r="O1354" s="170">
        <v>3</v>
      </c>
    </row>
    <row r="1355" spans="1:15">
      <c r="A1355" s="177"/>
      <c r="B1355" s="178"/>
      <c r="C1355" s="231" t="s">
        <v>530</v>
      </c>
      <c r="D1355" s="232"/>
      <c r="E1355" s="232"/>
      <c r="F1355" s="232"/>
      <c r="G1355" s="233"/>
      <c r="L1355" s="179" t="s">
        <v>530</v>
      </c>
      <c r="O1355" s="170">
        <v>3</v>
      </c>
    </row>
    <row r="1356" spans="1:15">
      <c r="A1356" s="177"/>
      <c r="B1356" s="178"/>
      <c r="C1356" s="231" t="s">
        <v>531</v>
      </c>
      <c r="D1356" s="232"/>
      <c r="E1356" s="232"/>
      <c r="F1356" s="232"/>
      <c r="G1356" s="233"/>
      <c r="L1356" s="179" t="s">
        <v>531</v>
      </c>
      <c r="O1356" s="170">
        <v>3</v>
      </c>
    </row>
    <row r="1357" spans="1:15">
      <c r="A1357" s="177"/>
      <c r="B1357" s="178"/>
      <c r="C1357" s="231"/>
      <c r="D1357" s="232"/>
      <c r="E1357" s="232"/>
      <c r="F1357" s="232"/>
      <c r="G1357" s="233"/>
      <c r="L1357" s="179"/>
      <c r="O1357" s="170">
        <v>3</v>
      </c>
    </row>
    <row r="1358" spans="1:15">
      <c r="A1358" s="177"/>
      <c r="B1358" s="180"/>
      <c r="C1358" s="234" t="s">
        <v>532</v>
      </c>
      <c r="D1358" s="235"/>
      <c r="E1358" s="181">
        <v>0</v>
      </c>
      <c r="F1358" s="182"/>
      <c r="G1358" s="183"/>
      <c r="M1358" s="179" t="s">
        <v>532</v>
      </c>
      <c r="O1358" s="170"/>
    </row>
    <row r="1359" spans="1:15">
      <c r="A1359" s="177"/>
      <c r="B1359" s="180"/>
      <c r="C1359" s="234" t="s">
        <v>533</v>
      </c>
      <c r="D1359" s="235"/>
      <c r="E1359" s="181">
        <v>0</v>
      </c>
      <c r="F1359" s="182"/>
      <c r="G1359" s="183"/>
      <c r="M1359" s="179" t="s">
        <v>533</v>
      </c>
      <c r="O1359" s="170"/>
    </row>
    <row r="1360" spans="1:15">
      <c r="A1360" s="177"/>
      <c r="B1360" s="180"/>
      <c r="C1360" s="236" t="s">
        <v>300</v>
      </c>
      <c r="D1360" s="235"/>
      <c r="E1360" s="204">
        <v>0</v>
      </c>
      <c r="F1360" s="182"/>
      <c r="G1360" s="183"/>
      <c r="M1360" s="179" t="s">
        <v>300</v>
      </c>
      <c r="O1360" s="170"/>
    </row>
    <row r="1361" spans="1:15">
      <c r="A1361" s="177"/>
      <c r="B1361" s="180"/>
      <c r="C1361" s="236" t="s">
        <v>108</v>
      </c>
      <c r="D1361" s="235"/>
      <c r="E1361" s="204">
        <v>0</v>
      </c>
      <c r="F1361" s="182"/>
      <c r="G1361" s="183"/>
      <c r="M1361" s="179" t="s">
        <v>108</v>
      </c>
      <c r="O1361" s="170"/>
    </row>
    <row r="1362" spans="1:15">
      <c r="A1362" s="177"/>
      <c r="B1362" s="180"/>
      <c r="C1362" s="236" t="s">
        <v>381</v>
      </c>
      <c r="D1362" s="235"/>
      <c r="E1362" s="204">
        <v>0</v>
      </c>
      <c r="F1362" s="182"/>
      <c r="G1362" s="183"/>
      <c r="M1362" s="179" t="s">
        <v>381</v>
      </c>
      <c r="O1362" s="170"/>
    </row>
    <row r="1363" spans="1:15">
      <c r="A1363" s="177"/>
      <c r="B1363" s="180"/>
      <c r="C1363" s="236" t="s">
        <v>382</v>
      </c>
      <c r="D1363" s="235"/>
      <c r="E1363" s="204">
        <v>0</v>
      </c>
      <c r="F1363" s="182"/>
      <c r="G1363" s="183"/>
      <c r="M1363" s="179" t="s">
        <v>382</v>
      </c>
      <c r="O1363" s="170"/>
    </row>
    <row r="1364" spans="1:15">
      <c r="A1364" s="177"/>
      <c r="B1364" s="180"/>
      <c r="C1364" s="236" t="s">
        <v>383</v>
      </c>
      <c r="D1364" s="235"/>
      <c r="E1364" s="204">
        <v>0</v>
      </c>
      <c r="F1364" s="182"/>
      <c r="G1364" s="183"/>
      <c r="M1364" s="179" t="s">
        <v>383</v>
      </c>
      <c r="O1364" s="170"/>
    </row>
    <row r="1365" spans="1:15">
      <c r="A1365" s="177"/>
      <c r="B1365" s="180"/>
      <c r="C1365" s="236" t="s">
        <v>384</v>
      </c>
      <c r="D1365" s="235"/>
      <c r="E1365" s="204">
        <v>0</v>
      </c>
      <c r="F1365" s="182"/>
      <c r="G1365" s="183"/>
      <c r="M1365" s="179" t="s">
        <v>384</v>
      </c>
      <c r="O1365" s="170"/>
    </row>
    <row r="1366" spans="1:15">
      <c r="A1366" s="177"/>
      <c r="B1366" s="180"/>
      <c r="C1366" s="236" t="s">
        <v>385</v>
      </c>
      <c r="D1366" s="235"/>
      <c r="E1366" s="204">
        <v>0</v>
      </c>
      <c r="F1366" s="182"/>
      <c r="G1366" s="183"/>
      <c r="M1366" s="179" t="s">
        <v>385</v>
      </c>
      <c r="O1366" s="170"/>
    </row>
    <row r="1367" spans="1:15">
      <c r="A1367" s="177"/>
      <c r="B1367" s="180"/>
      <c r="C1367" s="236" t="s">
        <v>386</v>
      </c>
      <c r="D1367" s="235"/>
      <c r="E1367" s="204">
        <v>0</v>
      </c>
      <c r="F1367" s="182"/>
      <c r="G1367" s="183"/>
      <c r="M1367" s="179" t="s">
        <v>386</v>
      </c>
      <c r="O1367" s="170"/>
    </row>
    <row r="1368" spans="1:15">
      <c r="A1368" s="177"/>
      <c r="B1368" s="180"/>
      <c r="C1368" s="236" t="s">
        <v>387</v>
      </c>
      <c r="D1368" s="235"/>
      <c r="E1368" s="204">
        <v>0</v>
      </c>
      <c r="F1368" s="182"/>
      <c r="G1368" s="183"/>
      <c r="M1368" s="179" t="s">
        <v>387</v>
      </c>
      <c r="O1368" s="170"/>
    </row>
    <row r="1369" spans="1:15">
      <c r="A1369" s="177"/>
      <c r="B1369" s="180"/>
      <c r="C1369" s="236" t="s">
        <v>388</v>
      </c>
      <c r="D1369" s="235"/>
      <c r="E1369" s="204">
        <v>0</v>
      </c>
      <c r="F1369" s="182"/>
      <c r="G1369" s="183"/>
      <c r="M1369" s="179" t="s">
        <v>388</v>
      </c>
      <c r="O1369" s="170"/>
    </row>
    <row r="1370" spans="1:15">
      <c r="A1370" s="177"/>
      <c r="B1370" s="180"/>
      <c r="C1370" s="236" t="s">
        <v>389</v>
      </c>
      <c r="D1370" s="235"/>
      <c r="E1370" s="204">
        <v>0</v>
      </c>
      <c r="F1370" s="182"/>
      <c r="G1370" s="183"/>
      <c r="M1370" s="179" t="s">
        <v>389</v>
      </c>
      <c r="O1370" s="170"/>
    </row>
    <row r="1371" spans="1:15">
      <c r="A1371" s="177"/>
      <c r="B1371" s="180"/>
      <c r="C1371" s="236" t="s">
        <v>390</v>
      </c>
      <c r="D1371" s="235"/>
      <c r="E1371" s="204">
        <v>0</v>
      </c>
      <c r="F1371" s="182"/>
      <c r="G1371" s="183"/>
      <c r="M1371" s="179" t="s">
        <v>390</v>
      </c>
      <c r="O1371" s="170"/>
    </row>
    <row r="1372" spans="1:15">
      <c r="A1372" s="177"/>
      <c r="B1372" s="180"/>
      <c r="C1372" s="236" t="s">
        <v>391</v>
      </c>
      <c r="D1372" s="235"/>
      <c r="E1372" s="204">
        <v>0</v>
      </c>
      <c r="F1372" s="182"/>
      <c r="G1372" s="183"/>
      <c r="M1372" s="179" t="s">
        <v>391</v>
      </c>
      <c r="O1372" s="170"/>
    </row>
    <row r="1373" spans="1:15">
      <c r="A1373" s="177"/>
      <c r="B1373" s="180"/>
      <c r="C1373" s="236" t="s">
        <v>392</v>
      </c>
      <c r="D1373" s="235"/>
      <c r="E1373" s="204">
        <v>0</v>
      </c>
      <c r="F1373" s="182"/>
      <c r="G1373" s="183"/>
      <c r="M1373" s="179" t="s">
        <v>392</v>
      </c>
      <c r="O1373" s="170"/>
    </row>
    <row r="1374" spans="1:15">
      <c r="A1374" s="177"/>
      <c r="B1374" s="180"/>
      <c r="C1374" s="236" t="s">
        <v>393</v>
      </c>
      <c r="D1374" s="235"/>
      <c r="E1374" s="204">
        <v>0</v>
      </c>
      <c r="F1374" s="182"/>
      <c r="G1374" s="183"/>
      <c r="M1374" s="179" t="s">
        <v>393</v>
      </c>
      <c r="O1374" s="170"/>
    </row>
    <row r="1375" spans="1:15">
      <c r="A1375" s="177"/>
      <c r="B1375" s="180"/>
      <c r="C1375" s="236" t="s">
        <v>236</v>
      </c>
      <c r="D1375" s="235"/>
      <c r="E1375" s="204">
        <v>37.17</v>
      </c>
      <c r="F1375" s="182"/>
      <c r="G1375" s="183"/>
      <c r="M1375" s="179" t="s">
        <v>236</v>
      </c>
      <c r="O1375" s="170"/>
    </row>
    <row r="1376" spans="1:15">
      <c r="A1376" s="177"/>
      <c r="B1376" s="180"/>
      <c r="C1376" s="236" t="s">
        <v>237</v>
      </c>
      <c r="D1376" s="235"/>
      <c r="E1376" s="204">
        <v>188.4</v>
      </c>
      <c r="F1376" s="182"/>
      <c r="G1376" s="183"/>
      <c r="M1376" s="179" t="s">
        <v>237</v>
      </c>
      <c r="O1376" s="170"/>
    </row>
    <row r="1377" spans="1:15">
      <c r="A1377" s="177"/>
      <c r="B1377" s="180"/>
      <c r="C1377" s="236" t="s">
        <v>394</v>
      </c>
      <c r="D1377" s="235"/>
      <c r="E1377" s="204">
        <v>0</v>
      </c>
      <c r="F1377" s="182"/>
      <c r="G1377" s="183"/>
      <c r="M1377" s="179" t="s">
        <v>394</v>
      </c>
      <c r="O1377" s="170"/>
    </row>
    <row r="1378" spans="1:15">
      <c r="A1378" s="177"/>
      <c r="B1378" s="180"/>
      <c r="C1378" s="236" t="s">
        <v>395</v>
      </c>
      <c r="D1378" s="235"/>
      <c r="E1378" s="204">
        <v>0</v>
      </c>
      <c r="F1378" s="182"/>
      <c r="G1378" s="183"/>
      <c r="M1378" s="179" t="s">
        <v>395</v>
      </c>
      <c r="O1378" s="170"/>
    </row>
    <row r="1379" spans="1:15">
      <c r="A1379" s="177"/>
      <c r="B1379" s="180"/>
      <c r="C1379" s="236" t="s">
        <v>333</v>
      </c>
      <c r="D1379" s="235"/>
      <c r="E1379" s="204">
        <v>0</v>
      </c>
      <c r="F1379" s="182"/>
      <c r="G1379" s="183"/>
      <c r="M1379" s="179" t="s">
        <v>333</v>
      </c>
      <c r="O1379" s="170"/>
    </row>
    <row r="1380" spans="1:15">
      <c r="A1380" s="177"/>
      <c r="B1380" s="180"/>
      <c r="C1380" s="236" t="s">
        <v>334</v>
      </c>
      <c r="D1380" s="235"/>
      <c r="E1380" s="204">
        <v>0</v>
      </c>
      <c r="F1380" s="182"/>
      <c r="G1380" s="183"/>
      <c r="M1380" s="179" t="s">
        <v>334</v>
      </c>
      <c r="O1380" s="170"/>
    </row>
    <row r="1381" spans="1:15">
      <c r="A1381" s="177"/>
      <c r="B1381" s="180"/>
      <c r="C1381" s="236" t="s">
        <v>335</v>
      </c>
      <c r="D1381" s="235"/>
      <c r="E1381" s="204">
        <v>0</v>
      </c>
      <c r="F1381" s="182"/>
      <c r="G1381" s="183"/>
      <c r="M1381" s="179" t="s">
        <v>335</v>
      </c>
      <c r="O1381" s="170"/>
    </row>
    <row r="1382" spans="1:15">
      <c r="A1382" s="177"/>
      <c r="B1382" s="180"/>
      <c r="C1382" s="236" t="s">
        <v>396</v>
      </c>
      <c r="D1382" s="235"/>
      <c r="E1382" s="204">
        <v>0</v>
      </c>
      <c r="F1382" s="182"/>
      <c r="G1382" s="183"/>
      <c r="M1382" s="179" t="s">
        <v>396</v>
      </c>
      <c r="O1382" s="170"/>
    </row>
    <row r="1383" spans="1:15">
      <c r="A1383" s="177"/>
      <c r="B1383" s="180"/>
      <c r="C1383" s="236" t="s">
        <v>244</v>
      </c>
      <c r="D1383" s="235"/>
      <c r="E1383" s="204">
        <v>76.784999999999997</v>
      </c>
      <c r="F1383" s="182"/>
      <c r="G1383" s="183"/>
      <c r="M1383" s="179" t="s">
        <v>244</v>
      </c>
      <c r="O1383" s="170"/>
    </row>
    <row r="1384" spans="1:15">
      <c r="A1384" s="177"/>
      <c r="B1384" s="180"/>
      <c r="C1384" s="236" t="s">
        <v>397</v>
      </c>
      <c r="D1384" s="235"/>
      <c r="E1384" s="204">
        <v>0</v>
      </c>
      <c r="F1384" s="182"/>
      <c r="G1384" s="183"/>
      <c r="M1384" s="179" t="s">
        <v>397</v>
      </c>
      <c r="O1384" s="170"/>
    </row>
    <row r="1385" spans="1:15">
      <c r="A1385" s="177"/>
      <c r="B1385" s="180"/>
      <c r="C1385" s="236" t="s">
        <v>132</v>
      </c>
      <c r="D1385" s="235"/>
      <c r="E1385" s="204">
        <v>0</v>
      </c>
      <c r="F1385" s="182"/>
      <c r="G1385" s="183"/>
      <c r="M1385" s="179" t="s">
        <v>132</v>
      </c>
      <c r="O1385" s="170"/>
    </row>
    <row r="1386" spans="1:15">
      <c r="A1386" s="177"/>
      <c r="B1386" s="180"/>
      <c r="C1386" s="236" t="s">
        <v>339</v>
      </c>
      <c r="D1386" s="235"/>
      <c r="E1386" s="204">
        <v>0</v>
      </c>
      <c r="F1386" s="182"/>
      <c r="G1386" s="183"/>
      <c r="M1386" s="179" t="s">
        <v>339</v>
      </c>
      <c r="O1386" s="170"/>
    </row>
    <row r="1387" spans="1:15">
      <c r="A1387" s="177"/>
      <c r="B1387" s="180"/>
      <c r="C1387" s="236" t="s">
        <v>340</v>
      </c>
      <c r="D1387" s="235"/>
      <c r="E1387" s="204">
        <v>0</v>
      </c>
      <c r="F1387" s="182"/>
      <c r="G1387" s="183"/>
      <c r="M1387" s="179" t="s">
        <v>340</v>
      </c>
      <c r="O1387" s="170"/>
    </row>
    <row r="1388" spans="1:15">
      <c r="A1388" s="177"/>
      <c r="B1388" s="180"/>
      <c r="C1388" s="236" t="s">
        <v>341</v>
      </c>
      <c r="D1388" s="235"/>
      <c r="E1388" s="204">
        <v>0</v>
      </c>
      <c r="F1388" s="182"/>
      <c r="G1388" s="183"/>
      <c r="M1388" s="179" t="s">
        <v>341</v>
      </c>
      <c r="O1388" s="170"/>
    </row>
    <row r="1389" spans="1:15">
      <c r="A1389" s="177"/>
      <c r="B1389" s="180"/>
      <c r="C1389" s="236" t="s">
        <v>373</v>
      </c>
      <c r="D1389" s="235"/>
      <c r="E1389" s="204">
        <v>0</v>
      </c>
      <c r="F1389" s="182"/>
      <c r="G1389" s="183"/>
      <c r="M1389" s="179" t="s">
        <v>373</v>
      </c>
      <c r="O1389" s="170"/>
    </row>
    <row r="1390" spans="1:15">
      <c r="A1390" s="177"/>
      <c r="B1390" s="180"/>
      <c r="C1390" s="236" t="s">
        <v>250</v>
      </c>
      <c r="D1390" s="235"/>
      <c r="E1390" s="204">
        <v>37.75</v>
      </c>
      <c r="F1390" s="182"/>
      <c r="G1390" s="183"/>
      <c r="M1390" s="179" t="s">
        <v>250</v>
      </c>
      <c r="O1390" s="170"/>
    </row>
    <row r="1391" spans="1:15">
      <c r="A1391" s="177"/>
      <c r="B1391" s="180"/>
      <c r="C1391" s="236" t="s">
        <v>374</v>
      </c>
      <c r="D1391" s="235"/>
      <c r="E1391" s="204">
        <v>0</v>
      </c>
      <c r="F1391" s="182"/>
      <c r="G1391" s="183"/>
      <c r="M1391" s="179" t="s">
        <v>374</v>
      </c>
      <c r="O1391" s="170"/>
    </row>
    <row r="1392" spans="1:15">
      <c r="A1392" s="177"/>
      <c r="B1392" s="180"/>
      <c r="C1392" s="236" t="s">
        <v>252</v>
      </c>
      <c r="D1392" s="235"/>
      <c r="E1392" s="204">
        <v>37.75</v>
      </c>
      <c r="F1392" s="182"/>
      <c r="G1392" s="183"/>
      <c r="M1392" s="179" t="s">
        <v>252</v>
      </c>
      <c r="O1392" s="170"/>
    </row>
    <row r="1393" spans="1:15">
      <c r="A1393" s="177"/>
      <c r="B1393" s="180"/>
      <c r="C1393" s="236" t="s">
        <v>346</v>
      </c>
      <c r="D1393" s="235"/>
      <c r="E1393" s="204">
        <v>0</v>
      </c>
      <c r="F1393" s="182"/>
      <c r="G1393" s="183"/>
      <c r="M1393" s="179" t="s">
        <v>346</v>
      </c>
      <c r="O1393" s="170"/>
    </row>
    <row r="1394" spans="1:15">
      <c r="A1394" s="177"/>
      <c r="B1394" s="180"/>
      <c r="C1394" s="236" t="s">
        <v>254</v>
      </c>
      <c r="D1394" s="235"/>
      <c r="E1394" s="204">
        <v>63.08</v>
      </c>
      <c r="F1394" s="182"/>
      <c r="G1394" s="183"/>
      <c r="M1394" s="179" t="s">
        <v>254</v>
      </c>
      <c r="O1394" s="170"/>
    </row>
    <row r="1395" spans="1:15">
      <c r="A1395" s="177"/>
      <c r="B1395" s="180"/>
      <c r="C1395" s="236" t="s">
        <v>348</v>
      </c>
      <c r="D1395" s="235"/>
      <c r="E1395" s="204">
        <v>0</v>
      </c>
      <c r="F1395" s="182"/>
      <c r="G1395" s="183"/>
      <c r="M1395" s="179" t="s">
        <v>348</v>
      </c>
      <c r="O1395" s="170"/>
    </row>
    <row r="1396" spans="1:15">
      <c r="A1396" s="177"/>
      <c r="B1396" s="180"/>
      <c r="C1396" s="236" t="s">
        <v>256</v>
      </c>
      <c r="D1396" s="235"/>
      <c r="E1396" s="204">
        <v>125.07</v>
      </c>
      <c r="F1396" s="182"/>
      <c r="G1396" s="183"/>
      <c r="M1396" s="179" t="s">
        <v>256</v>
      </c>
      <c r="O1396" s="170"/>
    </row>
    <row r="1397" spans="1:15">
      <c r="A1397" s="177"/>
      <c r="B1397" s="180"/>
      <c r="C1397" s="236" t="s">
        <v>398</v>
      </c>
      <c r="D1397" s="235"/>
      <c r="E1397" s="204">
        <v>0</v>
      </c>
      <c r="F1397" s="182"/>
      <c r="G1397" s="183"/>
      <c r="M1397" s="179" t="s">
        <v>398</v>
      </c>
      <c r="O1397" s="170"/>
    </row>
    <row r="1398" spans="1:15">
      <c r="A1398" s="177"/>
      <c r="B1398" s="180"/>
      <c r="C1398" s="236" t="s">
        <v>375</v>
      </c>
      <c r="D1398" s="235"/>
      <c r="E1398" s="204">
        <v>0</v>
      </c>
      <c r="F1398" s="182"/>
      <c r="G1398" s="183"/>
      <c r="M1398" s="179" t="s">
        <v>375</v>
      </c>
      <c r="O1398" s="170"/>
    </row>
    <row r="1399" spans="1:15">
      <c r="A1399" s="177"/>
      <c r="B1399" s="180"/>
      <c r="C1399" s="236" t="s">
        <v>259</v>
      </c>
      <c r="D1399" s="235"/>
      <c r="E1399" s="204">
        <v>37.75</v>
      </c>
      <c r="F1399" s="182"/>
      <c r="G1399" s="183"/>
      <c r="M1399" s="179" t="s">
        <v>259</v>
      </c>
      <c r="O1399" s="170"/>
    </row>
    <row r="1400" spans="1:15">
      <c r="A1400" s="177"/>
      <c r="B1400" s="180"/>
      <c r="C1400" s="236" t="s">
        <v>260</v>
      </c>
      <c r="D1400" s="235"/>
      <c r="E1400" s="204">
        <v>598.27</v>
      </c>
      <c r="F1400" s="182"/>
      <c r="G1400" s="183"/>
      <c r="M1400" s="179" t="s">
        <v>260</v>
      </c>
      <c r="O1400" s="170"/>
    </row>
    <row r="1401" spans="1:15">
      <c r="A1401" s="177"/>
      <c r="B1401" s="180"/>
      <c r="C1401" s="236" t="s">
        <v>148</v>
      </c>
      <c r="D1401" s="235"/>
      <c r="E1401" s="204">
        <v>0</v>
      </c>
      <c r="F1401" s="182"/>
      <c r="G1401" s="183"/>
      <c r="M1401" s="179" t="s">
        <v>148</v>
      </c>
      <c r="O1401" s="170"/>
    </row>
    <row r="1402" spans="1:15">
      <c r="A1402" s="177"/>
      <c r="B1402" s="180"/>
      <c r="C1402" s="236" t="s">
        <v>261</v>
      </c>
      <c r="D1402" s="235"/>
      <c r="E1402" s="204">
        <v>10.6</v>
      </c>
      <c r="F1402" s="182"/>
      <c r="G1402" s="183"/>
      <c r="M1402" s="179" t="s">
        <v>261</v>
      </c>
      <c r="O1402" s="170"/>
    </row>
    <row r="1403" spans="1:15">
      <c r="A1403" s="177"/>
      <c r="B1403" s="180"/>
      <c r="C1403" s="236" t="s">
        <v>262</v>
      </c>
      <c r="D1403" s="235"/>
      <c r="E1403" s="204">
        <v>21.6</v>
      </c>
      <c r="F1403" s="182"/>
      <c r="G1403" s="183"/>
      <c r="M1403" s="179" t="s">
        <v>262</v>
      </c>
      <c r="O1403" s="170"/>
    </row>
    <row r="1404" spans="1:15">
      <c r="A1404" s="177"/>
      <c r="B1404" s="180"/>
      <c r="C1404" s="236" t="s">
        <v>263</v>
      </c>
      <c r="D1404" s="235"/>
      <c r="E1404" s="204">
        <v>24</v>
      </c>
      <c r="F1404" s="182"/>
      <c r="G1404" s="183"/>
      <c r="M1404" s="179" t="s">
        <v>263</v>
      </c>
      <c r="O1404" s="170"/>
    </row>
    <row r="1405" spans="1:15">
      <c r="A1405" s="177"/>
      <c r="B1405" s="180"/>
      <c r="C1405" s="236" t="s">
        <v>357</v>
      </c>
      <c r="D1405" s="235"/>
      <c r="E1405" s="204">
        <v>0</v>
      </c>
      <c r="F1405" s="182"/>
      <c r="G1405" s="183"/>
      <c r="M1405" s="179" t="s">
        <v>357</v>
      </c>
      <c r="O1405" s="170"/>
    </row>
    <row r="1406" spans="1:15">
      <c r="A1406" s="177"/>
      <c r="B1406" s="180"/>
      <c r="C1406" s="236" t="s">
        <v>358</v>
      </c>
      <c r="D1406" s="235"/>
      <c r="E1406" s="204">
        <v>0</v>
      </c>
      <c r="F1406" s="182"/>
      <c r="G1406" s="183"/>
      <c r="M1406" s="179" t="s">
        <v>358</v>
      </c>
      <c r="O1406" s="170"/>
    </row>
    <row r="1407" spans="1:15">
      <c r="A1407" s="177"/>
      <c r="B1407" s="180"/>
      <c r="C1407" s="236" t="s">
        <v>301</v>
      </c>
      <c r="D1407" s="235"/>
      <c r="E1407" s="204">
        <v>1258.2249999999999</v>
      </c>
      <c r="F1407" s="182"/>
      <c r="G1407" s="183"/>
      <c r="M1407" s="179" t="s">
        <v>301</v>
      </c>
      <c r="O1407" s="170"/>
    </row>
    <row r="1408" spans="1:15">
      <c r="A1408" s="177"/>
      <c r="B1408" s="180"/>
      <c r="C1408" s="234" t="s">
        <v>534</v>
      </c>
      <c r="D1408" s="235"/>
      <c r="E1408" s="181">
        <v>31.4556</v>
      </c>
      <c r="F1408" s="182"/>
      <c r="G1408" s="183"/>
      <c r="M1408" s="179" t="s">
        <v>534</v>
      </c>
      <c r="O1408" s="170"/>
    </row>
    <row r="1409" spans="1:104">
      <c r="A1409" s="184"/>
      <c r="B1409" s="185" t="s">
        <v>76</v>
      </c>
      <c r="C1409" s="186" t="str">
        <f>CONCATENATE(B480," ",C480)</f>
        <v>5 Komunikace</v>
      </c>
      <c r="D1409" s="187"/>
      <c r="E1409" s="188"/>
      <c r="F1409" s="189"/>
      <c r="G1409" s="190">
        <f>SUM(G480:G1408)</f>
        <v>0</v>
      </c>
      <c r="O1409" s="170">
        <v>4</v>
      </c>
      <c r="BA1409" s="191">
        <f>SUM(BA480:BA1408)</f>
        <v>0</v>
      </c>
      <c r="BB1409" s="191">
        <f>SUM(BB480:BB1408)</f>
        <v>0</v>
      </c>
      <c r="BC1409" s="191">
        <f>SUM(BC480:BC1408)</f>
        <v>0</v>
      </c>
      <c r="BD1409" s="191">
        <f>SUM(BD480:BD1408)</f>
        <v>0</v>
      </c>
      <c r="BE1409" s="191">
        <f>SUM(BE480:BE1408)</f>
        <v>0</v>
      </c>
    </row>
    <row r="1410" spans="1:104">
      <c r="A1410" s="163" t="s">
        <v>72</v>
      </c>
      <c r="B1410" s="164" t="s">
        <v>535</v>
      </c>
      <c r="C1410" s="165" t="s">
        <v>536</v>
      </c>
      <c r="D1410" s="166"/>
      <c r="E1410" s="167"/>
      <c r="F1410" s="167"/>
      <c r="G1410" s="168"/>
      <c r="H1410" s="169"/>
      <c r="I1410" s="169"/>
      <c r="O1410" s="170">
        <v>1</v>
      </c>
    </row>
    <row r="1411" spans="1:104" ht="22.5">
      <c r="A1411" s="171">
        <v>54</v>
      </c>
      <c r="B1411" s="172" t="s">
        <v>537</v>
      </c>
      <c r="C1411" s="173" t="s">
        <v>538</v>
      </c>
      <c r="D1411" s="174" t="s">
        <v>87</v>
      </c>
      <c r="E1411" s="175">
        <v>4848.7866999999997</v>
      </c>
      <c r="F1411" s="175">
        <v>0</v>
      </c>
      <c r="G1411" s="176">
        <f>E1411*F1411</f>
        <v>0</v>
      </c>
      <c r="O1411" s="170">
        <v>2</v>
      </c>
      <c r="AA1411" s="146">
        <v>1</v>
      </c>
      <c r="AB1411" s="146">
        <v>1</v>
      </c>
      <c r="AC1411" s="146">
        <v>1</v>
      </c>
      <c r="AZ1411" s="146">
        <v>1</v>
      </c>
      <c r="BA1411" s="146">
        <f>IF(AZ1411=1,G1411,0)</f>
        <v>0</v>
      </c>
      <c r="BB1411" s="146">
        <f>IF(AZ1411=2,G1411,0)</f>
        <v>0</v>
      </c>
      <c r="BC1411" s="146">
        <f>IF(AZ1411=3,G1411,0)</f>
        <v>0</v>
      </c>
      <c r="BD1411" s="146">
        <f>IF(AZ1411=4,G1411,0)</f>
        <v>0</v>
      </c>
      <c r="BE1411" s="146">
        <f>IF(AZ1411=5,G1411,0)</f>
        <v>0</v>
      </c>
      <c r="CA1411" s="170">
        <v>1</v>
      </c>
      <c r="CB1411" s="170">
        <v>1</v>
      </c>
      <c r="CZ1411" s="146">
        <v>4.4999999999999999E-4</v>
      </c>
    </row>
    <row r="1412" spans="1:104" ht="22.5">
      <c r="A1412" s="177"/>
      <c r="B1412" s="178"/>
      <c r="C1412" s="231" t="s">
        <v>539</v>
      </c>
      <c r="D1412" s="232"/>
      <c r="E1412" s="232"/>
      <c r="F1412" s="232"/>
      <c r="G1412" s="233"/>
      <c r="L1412" s="179" t="s">
        <v>539</v>
      </c>
      <c r="O1412" s="170">
        <v>3</v>
      </c>
    </row>
    <row r="1413" spans="1:104">
      <c r="A1413" s="177"/>
      <c r="B1413" s="180"/>
      <c r="C1413" s="234" t="s">
        <v>540</v>
      </c>
      <c r="D1413" s="235"/>
      <c r="E1413" s="181">
        <v>4848.7866999999997</v>
      </c>
      <c r="F1413" s="182"/>
      <c r="G1413" s="183"/>
      <c r="M1413" s="179" t="s">
        <v>540</v>
      </c>
      <c r="O1413" s="170"/>
    </row>
    <row r="1414" spans="1:104">
      <c r="A1414" s="171">
        <v>55</v>
      </c>
      <c r="B1414" s="172" t="s">
        <v>541</v>
      </c>
      <c r="C1414" s="173" t="s">
        <v>542</v>
      </c>
      <c r="D1414" s="174" t="s">
        <v>90</v>
      </c>
      <c r="E1414" s="175">
        <v>73.313699999999997</v>
      </c>
      <c r="F1414" s="175">
        <v>0</v>
      </c>
      <c r="G1414" s="176">
        <f>E1414*F1414</f>
        <v>0</v>
      </c>
      <c r="O1414" s="170">
        <v>2</v>
      </c>
      <c r="AA1414" s="146">
        <v>1</v>
      </c>
      <c r="AB1414" s="146">
        <v>7</v>
      </c>
      <c r="AC1414" s="146">
        <v>7</v>
      </c>
      <c r="AZ1414" s="146">
        <v>1</v>
      </c>
      <c r="BA1414" s="146">
        <f>IF(AZ1414=1,G1414,0)</f>
        <v>0</v>
      </c>
      <c r="BB1414" s="146">
        <f>IF(AZ1414=2,G1414,0)</f>
        <v>0</v>
      </c>
      <c r="BC1414" s="146">
        <f>IF(AZ1414=3,G1414,0)</f>
        <v>0</v>
      </c>
      <c r="BD1414" s="146">
        <f>IF(AZ1414=4,G1414,0)</f>
        <v>0</v>
      </c>
      <c r="BE1414" s="146">
        <f>IF(AZ1414=5,G1414,0)</f>
        <v>0</v>
      </c>
      <c r="CA1414" s="170">
        <v>1</v>
      </c>
      <c r="CB1414" s="170">
        <v>7</v>
      </c>
      <c r="CZ1414" s="146">
        <v>1.89E-3</v>
      </c>
    </row>
    <row r="1415" spans="1:104">
      <c r="A1415" s="177"/>
      <c r="B1415" s="178"/>
      <c r="C1415" s="231" t="s">
        <v>543</v>
      </c>
      <c r="D1415" s="232"/>
      <c r="E1415" s="232"/>
      <c r="F1415" s="232"/>
      <c r="G1415" s="233"/>
      <c r="L1415" s="179" t="s">
        <v>543</v>
      </c>
      <c r="O1415" s="170">
        <v>3</v>
      </c>
    </row>
    <row r="1416" spans="1:104">
      <c r="A1416" s="171">
        <v>56</v>
      </c>
      <c r="B1416" s="172" t="s">
        <v>544</v>
      </c>
      <c r="C1416" s="173" t="s">
        <v>545</v>
      </c>
      <c r="D1416" s="174" t="s">
        <v>90</v>
      </c>
      <c r="E1416" s="175">
        <v>73.313699999999997</v>
      </c>
      <c r="F1416" s="175">
        <v>0</v>
      </c>
      <c r="G1416" s="176">
        <f>E1416*F1416</f>
        <v>0</v>
      </c>
      <c r="O1416" s="170">
        <v>2</v>
      </c>
      <c r="AA1416" s="146">
        <v>1</v>
      </c>
      <c r="AB1416" s="146">
        <v>7</v>
      </c>
      <c r="AC1416" s="146">
        <v>7</v>
      </c>
      <c r="AZ1416" s="146">
        <v>1</v>
      </c>
      <c r="BA1416" s="146">
        <f>IF(AZ1416=1,G1416,0)</f>
        <v>0</v>
      </c>
      <c r="BB1416" s="146">
        <f>IF(AZ1416=2,G1416,0)</f>
        <v>0</v>
      </c>
      <c r="BC1416" s="146">
        <f>IF(AZ1416=3,G1416,0)</f>
        <v>0</v>
      </c>
      <c r="BD1416" s="146">
        <f>IF(AZ1416=4,G1416,0)</f>
        <v>0</v>
      </c>
      <c r="BE1416" s="146">
        <f>IF(AZ1416=5,G1416,0)</f>
        <v>0</v>
      </c>
      <c r="CA1416" s="170">
        <v>1</v>
      </c>
      <c r="CB1416" s="170">
        <v>7</v>
      </c>
      <c r="CZ1416" s="146">
        <v>2.9100000000000001E-2</v>
      </c>
    </row>
    <row r="1417" spans="1:104">
      <c r="A1417" s="177"/>
      <c r="B1417" s="178"/>
      <c r="C1417" s="231" t="s">
        <v>546</v>
      </c>
      <c r="D1417" s="232"/>
      <c r="E1417" s="232"/>
      <c r="F1417" s="232"/>
      <c r="G1417" s="233"/>
      <c r="L1417" s="179" t="s">
        <v>546</v>
      </c>
      <c r="O1417" s="170">
        <v>3</v>
      </c>
    </row>
    <row r="1418" spans="1:104">
      <c r="A1418" s="171">
        <v>57</v>
      </c>
      <c r="B1418" s="172" t="s">
        <v>547</v>
      </c>
      <c r="C1418" s="173" t="s">
        <v>548</v>
      </c>
      <c r="D1418" s="174" t="s">
        <v>87</v>
      </c>
      <c r="E1418" s="175">
        <v>5</v>
      </c>
      <c r="F1418" s="175">
        <v>0</v>
      </c>
      <c r="G1418" s="176">
        <f>E1418*F1418</f>
        <v>0</v>
      </c>
      <c r="O1418" s="170">
        <v>2</v>
      </c>
      <c r="AA1418" s="146">
        <v>1</v>
      </c>
      <c r="AB1418" s="146">
        <v>1</v>
      </c>
      <c r="AC1418" s="146">
        <v>1</v>
      </c>
      <c r="AZ1418" s="146">
        <v>1</v>
      </c>
      <c r="BA1418" s="146">
        <f>IF(AZ1418=1,G1418,0)</f>
        <v>0</v>
      </c>
      <c r="BB1418" s="146">
        <f>IF(AZ1418=2,G1418,0)</f>
        <v>0</v>
      </c>
      <c r="BC1418" s="146">
        <f>IF(AZ1418=3,G1418,0)</f>
        <v>0</v>
      </c>
      <c r="BD1418" s="146">
        <f>IF(AZ1418=4,G1418,0)</f>
        <v>0</v>
      </c>
      <c r="BE1418" s="146">
        <f>IF(AZ1418=5,G1418,0)</f>
        <v>0</v>
      </c>
      <c r="CA1418" s="170">
        <v>1</v>
      </c>
      <c r="CB1418" s="170">
        <v>1</v>
      </c>
      <c r="CZ1418" s="146">
        <v>0.25</v>
      </c>
    </row>
    <row r="1419" spans="1:104">
      <c r="A1419" s="177"/>
      <c r="B1419" s="178"/>
      <c r="C1419" s="231" t="s">
        <v>549</v>
      </c>
      <c r="D1419" s="232"/>
      <c r="E1419" s="232"/>
      <c r="F1419" s="232"/>
      <c r="G1419" s="233"/>
      <c r="L1419" s="179" t="s">
        <v>549</v>
      </c>
      <c r="O1419" s="170">
        <v>3</v>
      </c>
    </row>
    <row r="1420" spans="1:104">
      <c r="A1420" s="177"/>
      <c r="B1420" s="178"/>
      <c r="C1420" s="231" t="s">
        <v>550</v>
      </c>
      <c r="D1420" s="232"/>
      <c r="E1420" s="232"/>
      <c r="F1420" s="232"/>
      <c r="G1420" s="233"/>
      <c r="L1420" s="179" t="s">
        <v>550</v>
      </c>
      <c r="O1420" s="170">
        <v>3</v>
      </c>
    </row>
    <row r="1421" spans="1:104">
      <c r="A1421" s="177"/>
      <c r="B1421" s="178"/>
      <c r="C1421" s="231" t="s">
        <v>551</v>
      </c>
      <c r="D1421" s="232"/>
      <c r="E1421" s="232"/>
      <c r="F1421" s="232"/>
      <c r="G1421" s="233"/>
      <c r="L1421" s="179" t="s">
        <v>551</v>
      </c>
      <c r="O1421" s="170">
        <v>3</v>
      </c>
    </row>
    <row r="1422" spans="1:104" ht="22.5">
      <c r="A1422" s="177"/>
      <c r="B1422" s="178"/>
      <c r="C1422" s="231" t="s">
        <v>552</v>
      </c>
      <c r="D1422" s="232"/>
      <c r="E1422" s="232"/>
      <c r="F1422" s="232"/>
      <c r="G1422" s="233"/>
      <c r="L1422" s="179" t="s">
        <v>552</v>
      </c>
      <c r="O1422" s="170">
        <v>3</v>
      </c>
    </row>
    <row r="1423" spans="1:104">
      <c r="A1423" s="171">
        <v>58</v>
      </c>
      <c r="B1423" s="172" t="s">
        <v>547</v>
      </c>
      <c r="C1423" s="173" t="s">
        <v>548</v>
      </c>
      <c r="D1423" s="174" t="s">
        <v>87</v>
      </c>
      <c r="E1423" s="175">
        <v>5</v>
      </c>
      <c r="F1423" s="175">
        <v>0</v>
      </c>
      <c r="G1423" s="176">
        <f>E1423*F1423</f>
        <v>0</v>
      </c>
      <c r="O1423" s="170">
        <v>2</v>
      </c>
      <c r="AA1423" s="146">
        <v>1</v>
      </c>
      <c r="AB1423" s="146">
        <v>1</v>
      </c>
      <c r="AC1423" s="146">
        <v>1</v>
      </c>
      <c r="AZ1423" s="146">
        <v>1</v>
      </c>
      <c r="BA1423" s="146">
        <f>IF(AZ1423=1,G1423,0)</f>
        <v>0</v>
      </c>
      <c r="BB1423" s="146">
        <f>IF(AZ1423=2,G1423,0)</f>
        <v>0</v>
      </c>
      <c r="BC1423" s="146">
        <f>IF(AZ1423=3,G1423,0)</f>
        <v>0</v>
      </c>
      <c r="BD1423" s="146">
        <f>IF(AZ1423=4,G1423,0)</f>
        <v>0</v>
      </c>
      <c r="BE1423" s="146">
        <f>IF(AZ1423=5,G1423,0)</f>
        <v>0</v>
      </c>
      <c r="CA1423" s="170">
        <v>1</v>
      </c>
      <c r="CB1423" s="170">
        <v>1</v>
      </c>
      <c r="CZ1423" s="146">
        <v>0.25</v>
      </c>
    </row>
    <row r="1424" spans="1:104">
      <c r="A1424" s="177"/>
      <c r="B1424" s="178"/>
      <c r="C1424" s="231" t="s">
        <v>549</v>
      </c>
      <c r="D1424" s="232"/>
      <c r="E1424" s="232"/>
      <c r="F1424" s="232"/>
      <c r="G1424" s="233"/>
      <c r="L1424" s="179" t="s">
        <v>549</v>
      </c>
      <c r="O1424" s="170">
        <v>3</v>
      </c>
    </row>
    <row r="1425" spans="1:104">
      <c r="A1425" s="177"/>
      <c r="B1425" s="178"/>
      <c r="C1425" s="231" t="s">
        <v>550</v>
      </c>
      <c r="D1425" s="232"/>
      <c r="E1425" s="232"/>
      <c r="F1425" s="232"/>
      <c r="G1425" s="233"/>
      <c r="L1425" s="179" t="s">
        <v>550</v>
      </c>
      <c r="O1425" s="170">
        <v>3</v>
      </c>
    </row>
    <row r="1426" spans="1:104">
      <c r="A1426" s="177"/>
      <c r="B1426" s="178"/>
      <c r="C1426" s="231" t="s">
        <v>551</v>
      </c>
      <c r="D1426" s="232"/>
      <c r="E1426" s="232"/>
      <c r="F1426" s="232"/>
      <c r="G1426" s="233"/>
      <c r="L1426" s="179" t="s">
        <v>551</v>
      </c>
      <c r="O1426" s="170">
        <v>3</v>
      </c>
    </row>
    <row r="1427" spans="1:104" ht="22.5">
      <c r="A1427" s="177"/>
      <c r="B1427" s="178"/>
      <c r="C1427" s="231" t="s">
        <v>552</v>
      </c>
      <c r="D1427" s="232"/>
      <c r="E1427" s="232"/>
      <c r="F1427" s="232"/>
      <c r="G1427" s="233"/>
      <c r="L1427" s="179" t="s">
        <v>552</v>
      </c>
      <c r="O1427" s="170">
        <v>3</v>
      </c>
    </row>
    <row r="1428" spans="1:104" ht="22.5">
      <c r="A1428" s="171">
        <v>59</v>
      </c>
      <c r="B1428" s="172" t="s">
        <v>553</v>
      </c>
      <c r="C1428" s="173" t="s">
        <v>554</v>
      </c>
      <c r="D1428" s="174" t="s">
        <v>367</v>
      </c>
      <c r="E1428" s="175">
        <v>674.51</v>
      </c>
      <c r="F1428" s="175">
        <v>0</v>
      </c>
      <c r="G1428" s="176">
        <f>E1428*F1428</f>
        <v>0</v>
      </c>
      <c r="O1428" s="170">
        <v>2</v>
      </c>
      <c r="AA1428" s="146">
        <v>1</v>
      </c>
      <c r="AB1428" s="146">
        <v>1</v>
      </c>
      <c r="AC1428" s="146">
        <v>1</v>
      </c>
      <c r="AZ1428" s="146">
        <v>1</v>
      </c>
      <c r="BA1428" s="146">
        <f>IF(AZ1428=1,G1428,0)</f>
        <v>0</v>
      </c>
      <c r="BB1428" s="146">
        <f>IF(AZ1428=2,G1428,0)</f>
        <v>0</v>
      </c>
      <c r="BC1428" s="146">
        <f>IF(AZ1428=3,G1428,0)</f>
        <v>0</v>
      </c>
      <c r="BD1428" s="146">
        <f>IF(AZ1428=4,G1428,0)</f>
        <v>0</v>
      </c>
      <c r="BE1428" s="146">
        <f>IF(AZ1428=5,G1428,0)</f>
        <v>0</v>
      </c>
      <c r="CA1428" s="170">
        <v>1</v>
      </c>
      <c r="CB1428" s="170">
        <v>1</v>
      </c>
      <c r="CZ1428" s="146">
        <v>0.11934</v>
      </c>
    </row>
    <row r="1429" spans="1:104" ht="22.5">
      <c r="A1429" s="177"/>
      <c r="B1429" s="178"/>
      <c r="C1429" s="231" t="s">
        <v>555</v>
      </c>
      <c r="D1429" s="232"/>
      <c r="E1429" s="232"/>
      <c r="F1429" s="232"/>
      <c r="G1429" s="233"/>
      <c r="L1429" s="179" t="s">
        <v>555</v>
      </c>
      <c r="O1429" s="170">
        <v>3</v>
      </c>
    </row>
    <row r="1430" spans="1:104">
      <c r="A1430" s="177"/>
      <c r="B1430" s="180"/>
      <c r="C1430" s="234" t="s">
        <v>108</v>
      </c>
      <c r="D1430" s="235"/>
      <c r="E1430" s="181">
        <v>0</v>
      </c>
      <c r="F1430" s="182"/>
      <c r="G1430" s="183"/>
      <c r="M1430" s="179" t="s">
        <v>108</v>
      </c>
      <c r="O1430" s="170"/>
    </row>
    <row r="1431" spans="1:104">
      <c r="A1431" s="177"/>
      <c r="B1431" s="180"/>
      <c r="C1431" s="234" t="s">
        <v>381</v>
      </c>
      <c r="D1431" s="235"/>
      <c r="E1431" s="181">
        <v>0</v>
      </c>
      <c r="F1431" s="182"/>
      <c r="G1431" s="183"/>
      <c r="M1431" s="179" t="s">
        <v>381</v>
      </c>
      <c r="O1431" s="170"/>
    </row>
    <row r="1432" spans="1:104">
      <c r="A1432" s="177"/>
      <c r="B1432" s="180"/>
      <c r="C1432" s="234" t="s">
        <v>382</v>
      </c>
      <c r="D1432" s="235"/>
      <c r="E1432" s="181">
        <v>0</v>
      </c>
      <c r="F1432" s="182"/>
      <c r="G1432" s="183"/>
      <c r="M1432" s="179" t="s">
        <v>382</v>
      </c>
      <c r="O1432" s="170"/>
    </row>
    <row r="1433" spans="1:104">
      <c r="A1433" s="177"/>
      <c r="B1433" s="180"/>
      <c r="C1433" s="234" t="s">
        <v>383</v>
      </c>
      <c r="D1433" s="235"/>
      <c r="E1433" s="181">
        <v>0</v>
      </c>
      <c r="F1433" s="182"/>
      <c r="G1433" s="183"/>
      <c r="M1433" s="179" t="s">
        <v>383</v>
      </c>
      <c r="O1433" s="170"/>
    </row>
    <row r="1434" spans="1:104">
      <c r="A1434" s="177"/>
      <c r="B1434" s="180"/>
      <c r="C1434" s="234" t="s">
        <v>384</v>
      </c>
      <c r="D1434" s="235"/>
      <c r="E1434" s="181">
        <v>0</v>
      </c>
      <c r="F1434" s="182"/>
      <c r="G1434" s="183"/>
      <c r="M1434" s="179" t="s">
        <v>384</v>
      </c>
      <c r="O1434" s="170"/>
    </row>
    <row r="1435" spans="1:104">
      <c r="A1435" s="177"/>
      <c r="B1435" s="180"/>
      <c r="C1435" s="234" t="s">
        <v>385</v>
      </c>
      <c r="D1435" s="235"/>
      <c r="E1435" s="181">
        <v>0</v>
      </c>
      <c r="F1435" s="182"/>
      <c r="G1435" s="183"/>
      <c r="M1435" s="179" t="s">
        <v>385</v>
      </c>
      <c r="O1435" s="170"/>
    </row>
    <row r="1436" spans="1:104">
      <c r="A1436" s="177"/>
      <c r="B1436" s="180"/>
      <c r="C1436" s="234" t="s">
        <v>386</v>
      </c>
      <c r="D1436" s="235"/>
      <c r="E1436" s="181">
        <v>0</v>
      </c>
      <c r="F1436" s="182"/>
      <c r="G1436" s="183"/>
      <c r="M1436" s="179" t="s">
        <v>386</v>
      </c>
      <c r="O1436" s="170"/>
    </row>
    <row r="1437" spans="1:104">
      <c r="A1437" s="177"/>
      <c r="B1437" s="180"/>
      <c r="C1437" s="234" t="s">
        <v>387</v>
      </c>
      <c r="D1437" s="235"/>
      <c r="E1437" s="181">
        <v>0</v>
      </c>
      <c r="F1437" s="182"/>
      <c r="G1437" s="183"/>
      <c r="M1437" s="179" t="s">
        <v>387</v>
      </c>
      <c r="O1437" s="170"/>
    </row>
    <row r="1438" spans="1:104">
      <c r="A1438" s="177"/>
      <c r="B1438" s="180"/>
      <c r="C1438" s="234" t="s">
        <v>388</v>
      </c>
      <c r="D1438" s="235"/>
      <c r="E1438" s="181">
        <v>0</v>
      </c>
      <c r="F1438" s="182"/>
      <c r="G1438" s="183"/>
      <c r="M1438" s="179" t="s">
        <v>388</v>
      </c>
      <c r="O1438" s="170"/>
    </row>
    <row r="1439" spans="1:104">
      <c r="A1439" s="177"/>
      <c r="B1439" s="180"/>
      <c r="C1439" s="234" t="s">
        <v>389</v>
      </c>
      <c r="D1439" s="235"/>
      <c r="E1439" s="181">
        <v>0</v>
      </c>
      <c r="F1439" s="182"/>
      <c r="G1439" s="183"/>
      <c r="M1439" s="179" t="s">
        <v>389</v>
      </c>
      <c r="O1439" s="170"/>
    </row>
    <row r="1440" spans="1:104">
      <c r="A1440" s="177"/>
      <c r="B1440" s="180"/>
      <c r="C1440" s="234" t="s">
        <v>390</v>
      </c>
      <c r="D1440" s="235"/>
      <c r="E1440" s="181">
        <v>0</v>
      </c>
      <c r="F1440" s="182"/>
      <c r="G1440" s="183"/>
      <c r="M1440" s="179" t="s">
        <v>390</v>
      </c>
      <c r="O1440" s="170"/>
    </row>
    <row r="1441" spans="1:15">
      <c r="A1441" s="177"/>
      <c r="B1441" s="180"/>
      <c r="C1441" s="234" t="s">
        <v>391</v>
      </c>
      <c r="D1441" s="235"/>
      <c r="E1441" s="181">
        <v>0</v>
      </c>
      <c r="F1441" s="182"/>
      <c r="G1441" s="183"/>
      <c r="M1441" s="179" t="s">
        <v>391</v>
      </c>
      <c r="O1441" s="170"/>
    </row>
    <row r="1442" spans="1:15">
      <c r="A1442" s="177"/>
      <c r="B1442" s="180"/>
      <c r="C1442" s="234" t="s">
        <v>392</v>
      </c>
      <c r="D1442" s="235"/>
      <c r="E1442" s="181">
        <v>0</v>
      </c>
      <c r="F1442" s="182"/>
      <c r="G1442" s="183"/>
      <c r="M1442" s="179" t="s">
        <v>392</v>
      </c>
      <c r="O1442" s="170"/>
    </row>
    <row r="1443" spans="1:15">
      <c r="A1443" s="177"/>
      <c r="B1443" s="180"/>
      <c r="C1443" s="234" t="s">
        <v>393</v>
      </c>
      <c r="D1443" s="235"/>
      <c r="E1443" s="181">
        <v>0</v>
      </c>
      <c r="F1443" s="182"/>
      <c r="G1443" s="183"/>
      <c r="M1443" s="179" t="s">
        <v>393</v>
      </c>
      <c r="O1443" s="170"/>
    </row>
    <row r="1444" spans="1:15">
      <c r="A1444" s="177"/>
      <c r="B1444" s="180"/>
      <c r="C1444" s="234" t="s">
        <v>329</v>
      </c>
      <c r="D1444" s="235"/>
      <c r="E1444" s="181">
        <v>0</v>
      </c>
      <c r="F1444" s="182"/>
      <c r="G1444" s="183"/>
      <c r="M1444" s="179" t="s">
        <v>329</v>
      </c>
      <c r="O1444" s="170"/>
    </row>
    <row r="1445" spans="1:15">
      <c r="A1445" s="177"/>
      <c r="B1445" s="180"/>
      <c r="C1445" s="234" t="s">
        <v>330</v>
      </c>
      <c r="D1445" s="235"/>
      <c r="E1445" s="181">
        <v>0</v>
      </c>
      <c r="F1445" s="182"/>
      <c r="G1445" s="183"/>
      <c r="M1445" s="179" t="s">
        <v>330</v>
      </c>
      <c r="O1445" s="170"/>
    </row>
    <row r="1446" spans="1:15">
      <c r="A1446" s="177"/>
      <c r="B1446" s="180"/>
      <c r="C1446" s="234" t="s">
        <v>394</v>
      </c>
      <c r="D1446" s="235"/>
      <c r="E1446" s="181">
        <v>0</v>
      </c>
      <c r="F1446" s="182"/>
      <c r="G1446" s="183"/>
      <c r="M1446" s="179" t="s">
        <v>394</v>
      </c>
      <c r="O1446" s="170"/>
    </row>
    <row r="1447" spans="1:15">
      <c r="A1447" s="177"/>
      <c r="B1447" s="180"/>
      <c r="C1447" s="234" t="s">
        <v>395</v>
      </c>
      <c r="D1447" s="235"/>
      <c r="E1447" s="181">
        <v>0</v>
      </c>
      <c r="F1447" s="182"/>
      <c r="G1447" s="183"/>
      <c r="M1447" s="179" t="s">
        <v>395</v>
      </c>
      <c r="O1447" s="170"/>
    </row>
    <row r="1448" spans="1:15">
      <c r="A1448" s="177"/>
      <c r="B1448" s="180"/>
      <c r="C1448" s="234" t="s">
        <v>556</v>
      </c>
      <c r="D1448" s="235"/>
      <c r="E1448" s="181">
        <v>156.96</v>
      </c>
      <c r="F1448" s="182"/>
      <c r="G1448" s="183"/>
      <c r="M1448" s="179" t="s">
        <v>556</v>
      </c>
      <c r="O1448" s="170"/>
    </row>
    <row r="1449" spans="1:15">
      <c r="A1449" s="177"/>
      <c r="B1449" s="180"/>
      <c r="C1449" s="234" t="s">
        <v>557</v>
      </c>
      <c r="D1449" s="235"/>
      <c r="E1449" s="181">
        <v>131.30000000000001</v>
      </c>
      <c r="F1449" s="182"/>
      <c r="G1449" s="183"/>
      <c r="M1449" s="179" t="s">
        <v>557</v>
      </c>
      <c r="O1449" s="170"/>
    </row>
    <row r="1450" spans="1:15">
      <c r="A1450" s="177"/>
      <c r="B1450" s="180"/>
      <c r="C1450" s="234" t="s">
        <v>558</v>
      </c>
      <c r="D1450" s="235"/>
      <c r="E1450" s="181">
        <v>105.26</v>
      </c>
      <c r="F1450" s="182"/>
      <c r="G1450" s="183"/>
      <c r="M1450" s="179" t="s">
        <v>558</v>
      </c>
      <c r="O1450" s="170"/>
    </row>
    <row r="1451" spans="1:15">
      <c r="A1451" s="177"/>
      <c r="B1451" s="180"/>
      <c r="C1451" s="234" t="s">
        <v>396</v>
      </c>
      <c r="D1451" s="235"/>
      <c r="E1451" s="181">
        <v>0</v>
      </c>
      <c r="F1451" s="182"/>
      <c r="G1451" s="183"/>
      <c r="M1451" s="179" t="s">
        <v>396</v>
      </c>
      <c r="O1451" s="170"/>
    </row>
    <row r="1452" spans="1:15">
      <c r="A1452" s="177"/>
      <c r="B1452" s="180"/>
      <c r="C1452" s="234" t="s">
        <v>337</v>
      </c>
      <c r="D1452" s="235"/>
      <c r="E1452" s="181">
        <v>0</v>
      </c>
      <c r="F1452" s="182"/>
      <c r="G1452" s="183"/>
      <c r="M1452" s="179" t="s">
        <v>337</v>
      </c>
      <c r="O1452" s="170"/>
    </row>
    <row r="1453" spans="1:15">
      <c r="A1453" s="177"/>
      <c r="B1453" s="180"/>
      <c r="C1453" s="234" t="s">
        <v>397</v>
      </c>
      <c r="D1453" s="235"/>
      <c r="E1453" s="181">
        <v>0</v>
      </c>
      <c r="F1453" s="182"/>
      <c r="G1453" s="183"/>
      <c r="M1453" s="179" t="s">
        <v>397</v>
      </c>
      <c r="O1453" s="170"/>
    </row>
    <row r="1454" spans="1:15">
      <c r="A1454" s="177"/>
      <c r="B1454" s="180"/>
      <c r="C1454" s="234" t="s">
        <v>132</v>
      </c>
      <c r="D1454" s="235"/>
      <c r="E1454" s="181">
        <v>0</v>
      </c>
      <c r="F1454" s="182"/>
      <c r="G1454" s="183"/>
      <c r="M1454" s="179" t="s">
        <v>132</v>
      </c>
      <c r="O1454" s="170"/>
    </row>
    <row r="1455" spans="1:15">
      <c r="A1455" s="177"/>
      <c r="B1455" s="180"/>
      <c r="C1455" s="234" t="s">
        <v>559</v>
      </c>
      <c r="D1455" s="235"/>
      <c r="E1455" s="181">
        <v>28.79</v>
      </c>
      <c r="F1455" s="182"/>
      <c r="G1455" s="183"/>
      <c r="M1455" s="179" t="s">
        <v>559</v>
      </c>
      <c r="O1455" s="170"/>
    </row>
    <row r="1456" spans="1:15">
      <c r="A1456" s="177"/>
      <c r="B1456" s="180"/>
      <c r="C1456" s="234" t="s">
        <v>560</v>
      </c>
      <c r="D1456" s="235"/>
      <c r="E1456" s="181">
        <v>28.79</v>
      </c>
      <c r="F1456" s="182"/>
      <c r="G1456" s="183"/>
      <c r="M1456" s="179" t="s">
        <v>560</v>
      </c>
      <c r="O1456" s="170"/>
    </row>
    <row r="1457" spans="1:15">
      <c r="A1457" s="177"/>
      <c r="B1457" s="180"/>
      <c r="C1457" s="234" t="s">
        <v>561</v>
      </c>
      <c r="D1457" s="235"/>
      <c r="E1457" s="181">
        <v>31.42</v>
      </c>
      <c r="F1457" s="182"/>
      <c r="G1457" s="183"/>
      <c r="M1457" s="179" t="s">
        <v>561</v>
      </c>
      <c r="O1457" s="170"/>
    </row>
    <row r="1458" spans="1:15">
      <c r="A1458" s="177"/>
      <c r="B1458" s="180"/>
      <c r="C1458" s="234" t="s">
        <v>373</v>
      </c>
      <c r="D1458" s="235"/>
      <c r="E1458" s="181">
        <v>0</v>
      </c>
      <c r="F1458" s="182"/>
      <c r="G1458" s="183"/>
      <c r="M1458" s="179" t="s">
        <v>373</v>
      </c>
      <c r="O1458" s="170"/>
    </row>
    <row r="1459" spans="1:15">
      <c r="A1459" s="177"/>
      <c r="B1459" s="180"/>
      <c r="C1459" s="234" t="s">
        <v>343</v>
      </c>
      <c r="D1459" s="235"/>
      <c r="E1459" s="181">
        <v>0</v>
      </c>
      <c r="F1459" s="182"/>
      <c r="G1459" s="183"/>
      <c r="M1459" s="179" t="s">
        <v>343</v>
      </c>
      <c r="O1459" s="170"/>
    </row>
    <row r="1460" spans="1:15">
      <c r="A1460" s="177"/>
      <c r="B1460" s="180"/>
      <c r="C1460" s="234" t="s">
        <v>374</v>
      </c>
      <c r="D1460" s="235"/>
      <c r="E1460" s="181">
        <v>0</v>
      </c>
      <c r="F1460" s="182"/>
      <c r="G1460" s="183"/>
      <c r="M1460" s="179" t="s">
        <v>374</v>
      </c>
      <c r="O1460" s="170"/>
    </row>
    <row r="1461" spans="1:15">
      <c r="A1461" s="177"/>
      <c r="B1461" s="180"/>
      <c r="C1461" s="234" t="s">
        <v>345</v>
      </c>
      <c r="D1461" s="235"/>
      <c r="E1461" s="181">
        <v>0</v>
      </c>
      <c r="F1461" s="182"/>
      <c r="G1461" s="183"/>
      <c r="M1461" s="179" t="s">
        <v>345</v>
      </c>
      <c r="O1461" s="170"/>
    </row>
    <row r="1462" spans="1:15">
      <c r="A1462" s="177"/>
      <c r="B1462" s="180"/>
      <c r="C1462" s="234" t="s">
        <v>562</v>
      </c>
      <c r="D1462" s="235"/>
      <c r="E1462" s="181">
        <v>29.41</v>
      </c>
      <c r="F1462" s="182"/>
      <c r="G1462" s="183"/>
      <c r="M1462" s="179" t="s">
        <v>562</v>
      </c>
      <c r="O1462" s="170"/>
    </row>
    <row r="1463" spans="1:15">
      <c r="A1463" s="177"/>
      <c r="B1463" s="180"/>
      <c r="C1463" s="234" t="s">
        <v>347</v>
      </c>
      <c r="D1463" s="235"/>
      <c r="E1463" s="181">
        <v>0</v>
      </c>
      <c r="F1463" s="182"/>
      <c r="G1463" s="183"/>
      <c r="M1463" s="179" t="s">
        <v>347</v>
      </c>
      <c r="O1463" s="170"/>
    </row>
    <row r="1464" spans="1:15">
      <c r="A1464" s="177"/>
      <c r="B1464" s="180"/>
      <c r="C1464" s="234" t="s">
        <v>563</v>
      </c>
      <c r="D1464" s="235"/>
      <c r="E1464" s="181">
        <v>54.5</v>
      </c>
      <c r="F1464" s="182"/>
      <c r="G1464" s="183"/>
      <c r="M1464" s="179" t="s">
        <v>563</v>
      </c>
      <c r="O1464" s="170"/>
    </row>
    <row r="1465" spans="1:15">
      <c r="A1465" s="177"/>
      <c r="B1465" s="180"/>
      <c r="C1465" s="234" t="s">
        <v>349</v>
      </c>
      <c r="D1465" s="235"/>
      <c r="E1465" s="181">
        <v>0</v>
      </c>
      <c r="F1465" s="182"/>
      <c r="G1465" s="183"/>
      <c r="M1465" s="179" t="s">
        <v>349</v>
      </c>
      <c r="O1465" s="170"/>
    </row>
    <row r="1466" spans="1:15">
      <c r="A1466" s="177"/>
      <c r="B1466" s="180"/>
      <c r="C1466" s="234" t="s">
        <v>398</v>
      </c>
      <c r="D1466" s="235"/>
      <c r="E1466" s="181">
        <v>0</v>
      </c>
      <c r="F1466" s="182"/>
      <c r="G1466" s="183"/>
      <c r="M1466" s="179" t="s">
        <v>398</v>
      </c>
      <c r="O1466" s="170"/>
    </row>
    <row r="1467" spans="1:15">
      <c r="A1467" s="177"/>
      <c r="B1467" s="180"/>
      <c r="C1467" s="234" t="s">
        <v>375</v>
      </c>
      <c r="D1467" s="235"/>
      <c r="E1467" s="181">
        <v>0</v>
      </c>
      <c r="F1467" s="182"/>
      <c r="G1467" s="183"/>
      <c r="M1467" s="179" t="s">
        <v>375</v>
      </c>
      <c r="O1467" s="170"/>
    </row>
    <row r="1468" spans="1:15">
      <c r="A1468" s="177"/>
      <c r="B1468" s="180"/>
      <c r="C1468" s="234" t="s">
        <v>352</v>
      </c>
      <c r="D1468" s="235"/>
      <c r="E1468" s="181">
        <v>0</v>
      </c>
      <c r="F1468" s="182"/>
      <c r="G1468" s="183"/>
      <c r="M1468" s="179" t="s">
        <v>352</v>
      </c>
      <c r="O1468" s="170"/>
    </row>
    <row r="1469" spans="1:15">
      <c r="A1469" s="177"/>
      <c r="B1469" s="180"/>
      <c r="C1469" s="234" t="s">
        <v>353</v>
      </c>
      <c r="D1469" s="235"/>
      <c r="E1469" s="181">
        <v>0</v>
      </c>
      <c r="F1469" s="182"/>
      <c r="G1469" s="183"/>
      <c r="M1469" s="179" t="s">
        <v>353</v>
      </c>
      <c r="O1469" s="170"/>
    </row>
    <row r="1470" spans="1:15">
      <c r="A1470" s="177"/>
      <c r="B1470" s="180"/>
      <c r="C1470" s="234" t="s">
        <v>148</v>
      </c>
      <c r="D1470" s="235"/>
      <c r="E1470" s="181">
        <v>0</v>
      </c>
      <c r="F1470" s="182"/>
      <c r="G1470" s="183"/>
      <c r="M1470" s="179" t="s">
        <v>148</v>
      </c>
      <c r="O1470" s="170"/>
    </row>
    <row r="1471" spans="1:15">
      <c r="A1471" s="177"/>
      <c r="B1471" s="180"/>
      <c r="C1471" s="234" t="s">
        <v>354</v>
      </c>
      <c r="D1471" s="235"/>
      <c r="E1471" s="181">
        <v>0</v>
      </c>
      <c r="F1471" s="182"/>
      <c r="G1471" s="183"/>
      <c r="M1471" s="179" t="s">
        <v>354</v>
      </c>
      <c r="O1471" s="170"/>
    </row>
    <row r="1472" spans="1:15">
      <c r="A1472" s="177"/>
      <c r="B1472" s="180"/>
      <c r="C1472" s="234" t="s">
        <v>355</v>
      </c>
      <c r="D1472" s="235"/>
      <c r="E1472" s="181">
        <v>0</v>
      </c>
      <c r="F1472" s="182"/>
      <c r="G1472" s="183"/>
      <c r="M1472" s="179" t="s">
        <v>355</v>
      </c>
      <c r="O1472" s="170"/>
    </row>
    <row r="1473" spans="1:104">
      <c r="A1473" s="177"/>
      <c r="B1473" s="180"/>
      <c r="C1473" s="234" t="s">
        <v>356</v>
      </c>
      <c r="D1473" s="235"/>
      <c r="E1473" s="181">
        <v>0</v>
      </c>
      <c r="F1473" s="182"/>
      <c r="G1473" s="183"/>
      <c r="M1473" s="179" t="s">
        <v>356</v>
      </c>
      <c r="O1473" s="170"/>
    </row>
    <row r="1474" spans="1:104">
      <c r="A1474" s="177"/>
      <c r="B1474" s="180"/>
      <c r="C1474" s="234" t="s">
        <v>564</v>
      </c>
      <c r="D1474" s="235"/>
      <c r="E1474" s="181">
        <v>80</v>
      </c>
      <c r="F1474" s="182"/>
      <c r="G1474" s="183"/>
      <c r="M1474" s="179" t="s">
        <v>564</v>
      </c>
      <c r="O1474" s="170"/>
    </row>
    <row r="1475" spans="1:104">
      <c r="A1475" s="177"/>
      <c r="B1475" s="180"/>
      <c r="C1475" s="234" t="s">
        <v>565</v>
      </c>
      <c r="D1475" s="235"/>
      <c r="E1475" s="181">
        <v>28.08</v>
      </c>
      <c r="F1475" s="182"/>
      <c r="G1475" s="183"/>
      <c r="M1475" s="179" t="s">
        <v>565</v>
      </c>
      <c r="O1475" s="170"/>
    </row>
    <row r="1476" spans="1:104">
      <c r="A1476" s="171">
        <v>60</v>
      </c>
      <c r="B1476" s="172" t="s">
        <v>566</v>
      </c>
      <c r="C1476" s="173" t="s">
        <v>567</v>
      </c>
      <c r="D1476" s="174" t="s">
        <v>90</v>
      </c>
      <c r="E1476" s="175">
        <v>31.68</v>
      </c>
      <c r="F1476" s="175">
        <v>0</v>
      </c>
      <c r="G1476" s="176">
        <f>E1476*F1476</f>
        <v>0</v>
      </c>
      <c r="O1476" s="170">
        <v>2</v>
      </c>
      <c r="AA1476" s="146">
        <v>1</v>
      </c>
      <c r="AB1476" s="146">
        <v>1</v>
      </c>
      <c r="AC1476" s="146">
        <v>1</v>
      </c>
      <c r="AZ1476" s="146">
        <v>1</v>
      </c>
      <c r="BA1476" s="146">
        <f>IF(AZ1476=1,G1476,0)</f>
        <v>0</v>
      </c>
      <c r="BB1476" s="146">
        <f>IF(AZ1476=2,G1476,0)</f>
        <v>0</v>
      </c>
      <c r="BC1476" s="146">
        <f>IF(AZ1476=3,G1476,0)</f>
        <v>0</v>
      </c>
      <c r="BD1476" s="146">
        <f>IF(AZ1476=4,G1476,0)</f>
        <v>0</v>
      </c>
      <c r="BE1476" s="146">
        <f>IF(AZ1476=5,G1476,0)</f>
        <v>0</v>
      </c>
      <c r="CA1476" s="170">
        <v>1</v>
      </c>
      <c r="CB1476" s="170">
        <v>1</v>
      </c>
      <c r="CZ1476" s="146">
        <v>1</v>
      </c>
    </row>
    <row r="1477" spans="1:104" ht="22.5">
      <c r="A1477" s="177"/>
      <c r="B1477" s="180"/>
      <c r="C1477" s="234" t="s">
        <v>568</v>
      </c>
      <c r="D1477" s="235"/>
      <c r="E1477" s="181">
        <v>0</v>
      </c>
      <c r="F1477" s="182"/>
      <c r="G1477" s="183"/>
      <c r="M1477" s="179" t="s">
        <v>568</v>
      </c>
      <c r="O1477" s="170"/>
    </row>
    <row r="1478" spans="1:104">
      <c r="A1478" s="177"/>
      <c r="B1478" s="180"/>
      <c r="C1478" s="234" t="s">
        <v>569</v>
      </c>
      <c r="D1478" s="235"/>
      <c r="E1478" s="181">
        <v>0</v>
      </c>
      <c r="F1478" s="182"/>
      <c r="G1478" s="183"/>
      <c r="M1478" s="179" t="s">
        <v>569</v>
      </c>
      <c r="O1478" s="170"/>
    </row>
    <row r="1479" spans="1:104" ht="22.5">
      <c r="A1479" s="177"/>
      <c r="B1479" s="180"/>
      <c r="C1479" s="234" t="s">
        <v>570</v>
      </c>
      <c r="D1479" s="235"/>
      <c r="E1479" s="181">
        <v>31.68</v>
      </c>
      <c r="F1479" s="182"/>
      <c r="G1479" s="183"/>
      <c r="M1479" s="179" t="s">
        <v>570</v>
      </c>
      <c r="O1479" s="170"/>
    </row>
    <row r="1480" spans="1:104">
      <c r="A1480" s="171">
        <v>61</v>
      </c>
      <c r="B1480" s="172" t="s">
        <v>571</v>
      </c>
      <c r="C1480" s="173" t="s">
        <v>572</v>
      </c>
      <c r="D1480" s="174" t="s">
        <v>367</v>
      </c>
      <c r="E1480" s="175">
        <v>7273.18</v>
      </c>
      <c r="F1480" s="175">
        <v>0</v>
      </c>
      <c r="G1480" s="176">
        <f>E1480*F1480</f>
        <v>0</v>
      </c>
      <c r="O1480" s="170">
        <v>2</v>
      </c>
      <c r="AA1480" s="146">
        <v>1</v>
      </c>
      <c r="AB1480" s="146">
        <v>1</v>
      </c>
      <c r="AC1480" s="146">
        <v>1</v>
      </c>
      <c r="AZ1480" s="146">
        <v>1</v>
      </c>
      <c r="BA1480" s="146">
        <f>IF(AZ1480=1,G1480,0)</f>
        <v>0</v>
      </c>
      <c r="BB1480" s="146">
        <f>IF(AZ1480=2,G1480,0)</f>
        <v>0</v>
      </c>
      <c r="BC1480" s="146">
        <f>IF(AZ1480=3,G1480,0)</f>
        <v>0</v>
      </c>
      <c r="BD1480" s="146">
        <f>IF(AZ1480=4,G1480,0)</f>
        <v>0</v>
      </c>
      <c r="BE1480" s="146">
        <f>IF(AZ1480=5,G1480,0)</f>
        <v>0</v>
      </c>
      <c r="CA1480" s="170">
        <v>1</v>
      </c>
      <c r="CB1480" s="170">
        <v>1</v>
      </c>
      <c r="CZ1480" s="146">
        <v>4.4999999999999999E-4</v>
      </c>
    </row>
    <row r="1481" spans="1:104">
      <c r="A1481" s="177"/>
      <c r="B1481" s="178"/>
      <c r="C1481" s="231" t="s">
        <v>573</v>
      </c>
      <c r="D1481" s="232"/>
      <c r="E1481" s="232"/>
      <c r="F1481" s="232"/>
      <c r="G1481" s="233"/>
      <c r="L1481" s="179" t="s">
        <v>573</v>
      </c>
      <c r="O1481" s="170">
        <v>3</v>
      </c>
    </row>
    <row r="1482" spans="1:104">
      <c r="A1482" s="177"/>
      <c r="B1482" s="180"/>
      <c r="C1482" s="234" t="s">
        <v>108</v>
      </c>
      <c r="D1482" s="235"/>
      <c r="E1482" s="181">
        <v>0</v>
      </c>
      <c r="F1482" s="182"/>
      <c r="G1482" s="183"/>
      <c r="M1482" s="179" t="s">
        <v>108</v>
      </c>
      <c r="O1482" s="170"/>
    </row>
    <row r="1483" spans="1:104">
      <c r="A1483" s="177"/>
      <c r="B1483" s="180"/>
      <c r="C1483" s="234" t="s">
        <v>574</v>
      </c>
      <c r="D1483" s="235"/>
      <c r="E1483" s="181">
        <v>1558.88</v>
      </c>
      <c r="F1483" s="182"/>
      <c r="G1483" s="183"/>
      <c r="M1483" s="179" t="s">
        <v>574</v>
      </c>
      <c r="O1483" s="170"/>
    </row>
    <row r="1484" spans="1:104">
      <c r="A1484" s="177"/>
      <c r="B1484" s="180"/>
      <c r="C1484" s="234" t="s">
        <v>575</v>
      </c>
      <c r="D1484" s="235"/>
      <c r="E1484" s="181">
        <v>36.72</v>
      </c>
      <c r="F1484" s="182"/>
      <c r="G1484" s="183"/>
      <c r="M1484" s="179" t="s">
        <v>575</v>
      </c>
      <c r="O1484" s="170"/>
    </row>
    <row r="1485" spans="1:104">
      <c r="A1485" s="177"/>
      <c r="B1485" s="180"/>
      <c r="C1485" s="234" t="s">
        <v>576</v>
      </c>
      <c r="D1485" s="235"/>
      <c r="E1485" s="181">
        <v>150.02000000000001</v>
      </c>
      <c r="F1485" s="182"/>
      <c r="G1485" s="183"/>
      <c r="M1485" s="179" t="s">
        <v>576</v>
      </c>
      <c r="O1485" s="170"/>
    </row>
    <row r="1486" spans="1:104">
      <c r="A1486" s="177"/>
      <c r="B1486" s="180"/>
      <c r="C1486" s="234" t="s">
        <v>577</v>
      </c>
      <c r="D1486" s="235"/>
      <c r="E1486" s="181">
        <v>186.2</v>
      </c>
      <c r="F1486" s="182"/>
      <c r="G1486" s="183"/>
      <c r="M1486" s="179" t="s">
        <v>577</v>
      </c>
      <c r="O1486" s="170"/>
    </row>
    <row r="1487" spans="1:104">
      <c r="A1487" s="177"/>
      <c r="B1487" s="180"/>
      <c r="C1487" s="234" t="s">
        <v>578</v>
      </c>
      <c r="D1487" s="235"/>
      <c r="E1487" s="181">
        <v>65.040000000000006</v>
      </c>
      <c r="F1487" s="182"/>
      <c r="G1487" s="183"/>
      <c r="M1487" s="179" t="s">
        <v>578</v>
      </c>
      <c r="O1487" s="170"/>
    </row>
    <row r="1488" spans="1:104">
      <c r="A1488" s="177"/>
      <c r="B1488" s="180"/>
      <c r="C1488" s="234" t="s">
        <v>579</v>
      </c>
      <c r="D1488" s="235"/>
      <c r="E1488" s="181">
        <v>1565.92</v>
      </c>
      <c r="F1488" s="182"/>
      <c r="G1488" s="183"/>
      <c r="M1488" s="179" t="s">
        <v>579</v>
      </c>
      <c r="O1488" s="170"/>
    </row>
    <row r="1489" spans="1:15">
      <c r="A1489" s="177"/>
      <c r="B1489" s="180"/>
      <c r="C1489" s="234" t="s">
        <v>580</v>
      </c>
      <c r="D1489" s="235"/>
      <c r="E1489" s="181">
        <v>112.9</v>
      </c>
      <c r="F1489" s="182"/>
      <c r="G1489" s="183"/>
      <c r="M1489" s="179" t="s">
        <v>580</v>
      </c>
      <c r="O1489" s="170"/>
    </row>
    <row r="1490" spans="1:15">
      <c r="A1490" s="177"/>
      <c r="B1490" s="180"/>
      <c r="C1490" s="234" t="s">
        <v>581</v>
      </c>
      <c r="D1490" s="235"/>
      <c r="E1490" s="181">
        <v>280.62</v>
      </c>
      <c r="F1490" s="182"/>
      <c r="G1490" s="183"/>
      <c r="M1490" s="179" t="s">
        <v>581</v>
      </c>
      <c r="O1490" s="170"/>
    </row>
    <row r="1491" spans="1:15">
      <c r="A1491" s="177"/>
      <c r="B1491" s="180"/>
      <c r="C1491" s="234" t="s">
        <v>582</v>
      </c>
      <c r="D1491" s="235"/>
      <c r="E1491" s="181">
        <v>152.12</v>
      </c>
      <c r="F1491" s="182"/>
      <c r="G1491" s="183"/>
      <c r="M1491" s="179" t="s">
        <v>582</v>
      </c>
      <c r="O1491" s="170"/>
    </row>
    <row r="1492" spans="1:15">
      <c r="A1492" s="177"/>
      <c r="B1492" s="180"/>
      <c r="C1492" s="234" t="s">
        <v>583</v>
      </c>
      <c r="D1492" s="235"/>
      <c r="E1492" s="181">
        <v>76.44</v>
      </c>
      <c r="F1492" s="182"/>
      <c r="G1492" s="183"/>
      <c r="M1492" s="179" t="s">
        <v>583</v>
      </c>
      <c r="O1492" s="170"/>
    </row>
    <row r="1493" spans="1:15">
      <c r="A1493" s="177"/>
      <c r="B1493" s="180"/>
      <c r="C1493" s="234" t="s">
        <v>584</v>
      </c>
      <c r="D1493" s="235"/>
      <c r="E1493" s="181">
        <v>79.459999999999994</v>
      </c>
      <c r="F1493" s="182"/>
      <c r="G1493" s="183"/>
      <c r="M1493" s="179" t="s">
        <v>584</v>
      </c>
      <c r="O1493" s="170"/>
    </row>
    <row r="1494" spans="1:15">
      <c r="A1494" s="177"/>
      <c r="B1494" s="180"/>
      <c r="C1494" s="234" t="s">
        <v>585</v>
      </c>
      <c r="D1494" s="235"/>
      <c r="E1494" s="181">
        <v>593.58000000000004</v>
      </c>
      <c r="F1494" s="182"/>
      <c r="G1494" s="183"/>
      <c r="M1494" s="179" t="s">
        <v>585</v>
      </c>
      <c r="O1494" s="170"/>
    </row>
    <row r="1495" spans="1:15">
      <c r="A1495" s="177"/>
      <c r="B1495" s="180"/>
      <c r="C1495" s="234" t="s">
        <v>586</v>
      </c>
      <c r="D1495" s="235"/>
      <c r="E1495" s="181">
        <v>153.41999999999999</v>
      </c>
      <c r="F1495" s="182"/>
      <c r="G1495" s="183"/>
      <c r="M1495" s="179" t="s">
        <v>586</v>
      </c>
      <c r="O1495" s="170"/>
    </row>
    <row r="1496" spans="1:15">
      <c r="A1496" s="177"/>
      <c r="B1496" s="180"/>
      <c r="C1496" s="234" t="s">
        <v>587</v>
      </c>
      <c r="D1496" s="235"/>
      <c r="E1496" s="181">
        <v>49.56</v>
      </c>
      <c r="F1496" s="182"/>
      <c r="G1496" s="183"/>
      <c r="M1496" s="179" t="s">
        <v>587</v>
      </c>
      <c r="O1496" s="170"/>
    </row>
    <row r="1497" spans="1:15">
      <c r="A1497" s="177"/>
      <c r="B1497" s="180"/>
      <c r="C1497" s="234" t="s">
        <v>588</v>
      </c>
      <c r="D1497" s="235"/>
      <c r="E1497" s="181">
        <v>251.2</v>
      </c>
      <c r="F1497" s="182"/>
      <c r="G1497" s="183"/>
      <c r="M1497" s="179" t="s">
        <v>588</v>
      </c>
      <c r="O1497" s="170"/>
    </row>
    <row r="1498" spans="1:15">
      <c r="A1498" s="177"/>
      <c r="B1498" s="180"/>
      <c r="C1498" s="234" t="s">
        <v>589</v>
      </c>
      <c r="D1498" s="235"/>
      <c r="E1498" s="181">
        <v>274.18</v>
      </c>
      <c r="F1498" s="182"/>
      <c r="G1498" s="183"/>
      <c r="M1498" s="179" t="s">
        <v>589</v>
      </c>
      <c r="O1498" s="170"/>
    </row>
    <row r="1499" spans="1:15">
      <c r="A1499" s="177"/>
      <c r="B1499" s="180"/>
      <c r="C1499" s="234" t="s">
        <v>590</v>
      </c>
      <c r="D1499" s="235"/>
      <c r="E1499" s="181">
        <v>707.88</v>
      </c>
      <c r="F1499" s="182"/>
      <c r="G1499" s="183"/>
      <c r="M1499" s="179" t="s">
        <v>590</v>
      </c>
      <c r="O1499" s="170"/>
    </row>
    <row r="1500" spans="1:15">
      <c r="A1500" s="177"/>
      <c r="B1500" s="180"/>
      <c r="C1500" s="234" t="s">
        <v>333</v>
      </c>
      <c r="D1500" s="235"/>
      <c r="E1500" s="181">
        <v>0</v>
      </c>
      <c r="F1500" s="182"/>
      <c r="G1500" s="183"/>
      <c r="M1500" s="179" t="s">
        <v>333</v>
      </c>
      <c r="O1500" s="170"/>
    </row>
    <row r="1501" spans="1:15">
      <c r="A1501" s="177"/>
      <c r="B1501" s="180"/>
      <c r="C1501" s="234" t="s">
        <v>334</v>
      </c>
      <c r="D1501" s="235"/>
      <c r="E1501" s="181">
        <v>0</v>
      </c>
      <c r="F1501" s="182"/>
      <c r="G1501" s="183"/>
      <c r="M1501" s="179" t="s">
        <v>334</v>
      </c>
      <c r="O1501" s="170"/>
    </row>
    <row r="1502" spans="1:15">
      <c r="A1502" s="177"/>
      <c r="B1502" s="180"/>
      <c r="C1502" s="234" t="s">
        <v>335</v>
      </c>
      <c r="D1502" s="235"/>
      <c r="E1502" s="181">
        <v>0</v>
      </c>
      <c r="F1502" s="182"/>
      <c r="G1502" s="183"/>
      <c r="M1502" s="179" t="s">
        <v>335</v>
      </c>
      <c r="O1502" s="170"/>
    </row>
    <row r="1503" spans="1:15">
      <c r="A1503" s="177"/>
      <c r="B1503" s="180"/>
      <c r="C1503" s="234" t="s">
        <v>591</v>
      </c>
      <c r="D1503" s="235"/>
      <c r="E1503" s="181">
        <v>170.38</v>
      </c>
      <c r="F1503" s="182"/>
      <c r="G1503" s="183"/>
      <c r="M1503" s="179" t="s">
        <v>591</v>
      </c>
      <c r="O1503" s="170"/>
    </row>
    <row r="1504" spans="1:15">
      <c r="A1504" s="177"/>
      <c r="B1504" s="180"/>
      <c r="C1504" s="234" t="s">
        <v>592</v>
      </c>
      <c r="D1504" s="235"/>
      <c r="E1504" s="181">
        <v>102.38</v>
      </c>
      <c r="F1504" s="182"/>
      <c r="G1504" s="183"/>
      <c r="M1504" s="179" t="s">
        <v>592</v>
      </c>
      <c r="O1504" s="170"/>
    </row>
    <row r="1505" spans="1:15">
      <c r="A1505" s="177"/>
      <c r="B1505" s="180"/>
      <c r="C1505" s="234" t="s">
        <v>593</v>
      </c>
      <c r="D1505" s="235"/>
      <c r="E1505" s="181">
        <v>239.1</v>
      </c>
      <c r="F1505" s="182"/>
      <c r="G1505" s="183"/>
      <c r="M1505" s="179" t="s">
        <v>593</v>
      </c>
      <c r="O1505" s="170"/>
    </row>
    <row r="1506" spans="1:15">
      <c r="A1506" s="177"/>
      <c r="B1506" s="180"/>
      <c r="C1506" s="234" t="s">
        <v>132</v>
      </c>
      <c r="D1506" s="235"/>
      <c r="E1506" s="181">
        <v>0</v>
      </c>
      <c r="F1506" s="182"/>
      <c r="G1506" s="183"/>
      <c r="M1506" s="179" t="s">
        <v>132</v>
      </c>
      <c r="O1506" s="170"/>
    </row>
    <row r="1507" spans="1:15">
      <c r="A1507" s="177"/>
      <c r="B1507" s="180"/>
      <c r="C1507" s="234" t="s">
        <v>339</v>
      </c>
      <c r="D1507" s="235"/>
      <c r="E1507" s="181">
        <v>0</v>
      </c>
      <c r="F1507" s="182"/>
      <c r="G1507" s="183"/>
      <c r="M1507" s="179" t="s">
        <v>339</v>
      </c>
      <c r="O1507" s="170"/>
    </row>
    <row r="1508" spans="1:15">
      <c r="A1508" s="177"/>
      <c r="B1508" s="180"/>
      <c r="C1508" s="234" t="s">
        <v>340</v>
      </c>
      <c r="D1508" s="235"/>
      <c r="E1508" s="181">
        <v>0</v>
      </c>
      <c r="F1508" s="182"/>
      <c r="G1508" s="183"/>
      <c r="M1508" s="179" t="s">
        <v>340</v>
      </c>
      <c r="O1508" s="170"/>
    </row>
    <row r="1509" spans="1:15">
      <c r="A1509" s="177"/>
      <c r="B1509" s="180"/>
      <c r="C1509" s="234" t="s">
        <v>341</v>
      </c>
      <c r="D1509" s="235"/>
      <c r="E1509" s="181">
        <v>0</v>
      </c>
      <c r="F1509" s="182"/>
      <c r="G1509" s="183"/>
      <c r="M1509" s="179" t="s">
        <v>341</v>
      </c>
      <c r="O1509" s="170"/>
    </row>
    <row r="1510" spans="1:15">
      <c r="A1510" s="177"/>
      <c r="B1510" s="180"/>
      <c r="C1510" s="234" t="s">
        <v>594</v>
      </c>
      <c r="D1510" s="235"/>
      <c r="E1510" s="181">
        <v>37.700000000000003</v>
      </c>
      <c r="F1510" s="182"/>
      <c r="G1510" s="183"/>
      <c r="M1510" s="179" t="s">
        <v>594</v>
      </c>
      <c r="O1510" s="170"/>
    </row>
    <row r="1511" spans="1:15">
      <c r="A1511" s="177"/>
      <c r="B1511" s="180"/>
      <c r="C1511" s="234" t="s">
        <v>595</v>
      </c>
      <c r="D1511" s="235"/>
      <c r="E1511" s="181">
        <v>14.5</v>
      </c>
      <c r="F1511" s="182"/>
      <c r="G1511" s="183"/>
      <c r="M1511" s="179" t="s">
        <v>595</v>
      </c>
      <c r="O1511" s="170"/>
    </row>
    <row r="1512" spans="1:15">
      <c r="A1512" s="177"/>
      <c r="B1512" s="180"/>
      <c r="C1512" s="234" t="s">
        <v>596</v>
      </c>
      <c r="D1512" s="235"/>
      <c r="E1512" s="181">
        <v>37.700000000000003</v>
      </c>
      <c r="F1512" s="182"/>
      <c r="G1512" s="183"/>
      <c r="M1512" s="179" t="s">
        <v>596</v>
      </c>
      <c r="O1512" s="170"/>
    </row>
    <row r="1513" spans="1:15">
      <c r="A1513" s="177"/>
      <c r="B1513" s="180"/>
      <c r="C1513" s="234" t="s">
        <v>597</v>
      </c>
      <c r="D1513" s="235"/>
      <c r="E1513" s="181">
        <v>14.5</v>
      </c>
      <c r="F1513" s="182"/>
      <c r="G1513" s="183"/>
      <c r="M1513" s="179" t="s">
        <v>597</v>
      </c>
      <c r="O1513" s="170"/>
    </row>
    <row r="1514" spans="1:15">
      <c r="A1514" s="177"/>
      <c r="B1514" s="180"/>
      <c r="C1514" s="234" t="s">
        <v>346</v>
      </c>
      <c r="D1514" s="235"/>
      <c r="E1514" s="181">
        <v>0</v>
      </c>
      <c r="F1514" s="182"/>
      <c r="G1514" s="183"/>
      <c r="M1514" s="179" t="s">
        <v>346</v>
      </c>
      <c r="O1514" s="170"/>
    </row>
    <row r="1515" spans="1:15">
      <c r="A1515" s="177"/>
      <c r="B1515" s="180"/>
      <c r="C1515" s="234" t="s">
        <v>598</v>
      </c>
      <c r="D1515" s="235"/>
      <c r="E1515" s="181">
        <v>22.74</v>
      </c>
      <c r="F1515" s="182"/>
      <c r="G1515" s="183"/>
      <c r="M1515" s="179" t="s">
        <v>598</v>
      </c>
      <c r="O1515" s="170"/>
    </row>
    <row r="1516" spans="1:15">
      <c r="A1516" s="177"/>
      <c r="B1516" s="180"/>
      <c r="C1516" s="234" t="s">
        <v>348</v>
      </c>
      <c r="D1516" s="235"/>
      <c r="E1516" s="181">
        <v>0</v>
      </c>
      <c r="F1516" s="182"/>
      <c r="G1516" s="183"/>
      <c r="M1516" s="179" t="s">
        <v>348</v>
      </c>
      <c r="O1516" s="170"/>
    </row>
    <row r="1517" spans="1:15">
      <c r="A1517" s="177"/>
      <c r="B1517" s="180"/>
      <c r="C1517" s="234" t="s">
        <v>599</v>
      </c>
      <c r="D1517" s="235"/>
      <c r="E1517" s="181">
        <v>35.65</v>
      </c>
      <c r="F1517" s="182"/>
      <c r="G1517" s="183"/>
      <c r="M1517" s="179" t="s">
        <v>599</v>
      </c>
      <c r="O1517" s="170"/>
    </row>
    <row r="1518" spans="1:15">
      <c r="A1518" s="177"/>
      <c r="B1518" s="180"/>
      <c r="C1518" s="234" t="s">
        <v>600</v>
      </c>
      <c r="D1518" s="235"/>
      <c r="E1518" s="181">
        <v>63.14</v>
      </c>
      <c r="F1518" s="182"/>
      <c r="G1518" s="183"/>
      <c r="M1518" s="179" t="s">
        <v>600</v>
      </c>
      <c r="O1518" s="170"/>
    </row>
    <row r="1519" spans="1:15">
      <c r="A1519" s="177"/>
      <c r="B1519" s="180"/>
      <c r="C1519" s="234" t="s">
        <v>601</v>
      </c>
      <c r="D1519" s="235"/>
      <c r="E1519" s="181">
        <v>37.700000000000003</v>
      </c>
      <c r="F1519" s="182"/>
      <c r="G1519" s="183"/>
      <c r="M1519" s="179" t="s">
        <v>601</v>
      </c>
      <c r="O1519" s="170"/>
    </row>
    <row r="1520" spans="1:15">
      <c r="A1520" s="177"/>
      <c r="B1520" s="180"/>
      <c r="C1520" s="234" t="s">
        <v>602</v>
      </c>
      <c r="D1520" s="235"/>
      <c r="E1520" s="181">
        <v>14.5</v>
      </c>
      <c r="F1520" s="182"/>
      <c r="G1520" s="183"/>
      <c r="M1520" s="179" t="s">
        <v>602</v>
      </c>
      <c r="O1520" s="170"/>
    </row>
    <row r="1521" spans="1:104">
      <c r="A1521" s="177"/>
      <c r="B1521" s="180"/>
      <c r="C1521" s="234" t="s">
        <v>603</v>
      </c>
      <c r="D1521" s="235"/>
      <c r="E1521" s="181">
        <v>97.99</v>
      </c>
      <c r="F1521" s="182"/>
      <c r="G1521" s="183"/>
      <c r="M1521" s="179" t="s">
        <v>603</v>
      </c>
      <c r="O1521" s="170"/>
    </row>
    <row r="1522" spans="1:104">
      <c r="A1522" s="177"/>
      <c r="B1522" s="180"/>
      <c r="C1522" s="234" t="s">
        <v>148</v>
      </c>
      <c r="D1522" s="235"/>
      <c r="E1522" s="181">
        <v>0</v>
      </c>
      <c r="F1522" s="182"/>
      <c r="G1522" s="183"/>
      <c r="M1522" s="179" t="s">
        <v>148</v>
      </c>
      <c r="O1522" s="170"/>
    </row>
    <row r="1523" spans="1:104">
      <c r="A1523" s="177"/>
      <c r="B1523" s="180"/>
      <c r="C1523" s="234" t="s">
        <v>604</v>
      </c>
      <c r="D1523" s="235"/>
      <c r="E1523" s="181">
        <v>16.2</v>
      </c>
      <c r="F1523" s="182"/>
      <c r="G1523" s="183"/>
      <c r="M1523" s="179" t="s">
        <v>604</v>
      </c>
      <c r="O1523" s="170"/>
    </row>
    <row r="1524" spans="1:104">
      <c r="A1524" s="177"/>
      <c r="B1524" s="180"/>
      <c r="C1524" s="234" t="s">
        <v>605</v>
      </c>
      <c r="D1524" s="235"/>
      <c r="E1524" s="181">
        <v>22.86</v>
      </c>
      <c r="F1524" s="182"/>
      <c r="G1524" s="183"/>
      <c r="M1524" s="179" t="s">
        <v>605</v>
      </c>
      <c r="O1524" s="170"/>
    </row>
    <row r="1525" spans="1:104">
      <c r="A1525" s="177"/>
      <c r="B1525" s="180"/>
      <c r="C1525" s="234" t="s">
        <v>606</v>
      </c>
      <c r="D1525" s="235"/>
      <c r="E1525" s="181">
        <v>52</v>
      </c>
      <c r="F1525" s="182"/>
      <c r="G1525" s="183"/>
      <c r="M1525" s="179" t="s">
        <v>606</v>
      </c>
      <c r="O1525" s="170"/>
    </row>
    <row r="1526" spans="1:104">
      <c r="A1526" s="177"/>
      <c r="B1526" s="180"/>
      <c r="C1526" s="234" t="s">
        <v>357</v>
      </c>
      <c r="D1526" s="235"/>
      <c r="E1526" s="181">
        <v>0</v>
      </c>
      <c r="F1526" s="182"/>
      <c r="G1526" s="183"/>
      <c r="M1526" s="179" t="s">
        <v>357</v>
      </c>
      <c r="O1526" s="170"/>
    </row>
    <row r="1527" spans="1:104">
      <c r="A1527" s="177"/>
      <c r="B1527" s="180"/>
      <c r="C1527" s="234" t="s">
        <v>358</v>
      </c>
      <c r="D1527" s="235"/>
      <c r="E1527" s="181">
        <v>0</v>
      </c>
      <c r="F1527" s="182"/>
      <c r="G1527" s="183"/>
      <c r="M1527" s="179" t="s">
        <v>358</v>
      </c>
      <c r="O1527" s="170"/>
    </row>
    <row r="1528" spans="1:104">
      <c r="A1528" s="171">
        <v>62</v>
      </c>
      <c r="B1528" s="172" t="s">
        <v>607</v>
      </c>
      <c r="C1528" s="173" t="s">
        <v>608</v>
      </c>
      <c r="D1528" s="174" t="s">
        <v>87</v>
      </c>
      <c r="E1528" s="175">
        <v>4848.7866999999997</v>
      </c>
      <c r="F1528" s="175">
        <v>0</v>
      </c>
      <c r="G1528" s="176">
        <f>E1528*F1528</f>
        <v>0</v>
      </c>
      <c r="O1528" s="170">
        <v>2</v>
      </c>
      <c r="AA1528" s="146">
        <v>3</v>
      </c>
      <c r="AB1528" s="146">
        <v>1</v>
      </c>
      <c r="AC1528" s="146">
        <v>5217230</v>
      </c>
      <c r="AZ1528" s="146">
        <v>1</v>
      </c>
      <c r="BA1528" s="146">
        <f>IF(AZ1528=1,G1528,0)</f>
        <v>0</v>
      </c>
      <c r="BB1528" s="146">
        <f>IF(AZ1528=2,G1528,0)</f>
        <v>0</v>
      </c>
      <c r="BC1528" s="146">
        <f>IF(AZ1528=3,G1528,0)</f>
        <v>0</v>
      </c>
      <c r="BD1528" s="146">
        <f>IF(AZ1528=4,G1528,0)</f>
        <v>0</v>
      </c>
      <c r="BE1528" s="146">
        <f>IF(AZ1528=5,G1528,0)</f>
        <v>0</v>
      </c>
      <c r="CA1528" s="170">
        <v>3</v>
      </c>
      <c r="CB1528" s="170">
        <v>1</v>
      </c>
      <c r="CZ1528" s="146">
        <v>3.3000000000000002E-2</v>
      </c>
    </row>
    <row r="1529" spans="1:104">
      <c r="A1529" s="177"/>
      <c r="B1529" s="180"/>
      <c r="C1529" s="234" t="s">
        <v>540</v>
      </c>
      <c r="D1529" s="235"/>
      <c r="E1529" s="181">
        <v>4848.7866999999997</v>
      </c>
      <c r="F1529" s="182"/>
      <c r="G1529" s="183"/>
      <c r="M1529" s="179" t="s">
        <v>540</v>
      </c>
      <c r="O1529" s="170"/>
    </row>
    <row r="1530" spans="1:104">
      <c r="A1530" s="171">
        <v>63</v>
      </c>
      <c r="B1530" s="172" t="s">
        <v>609</v>
      </c>
      <c r="C1530" s="173" t="s">
        <v>610</v>
      </c>
      <c r="D1530" s="174" t="s">
        <v>87</v>
      </c>
      <c r="E1530" s="175">
        <v>5</v>
      </c>
      <c r="F1530" s="175">
        <v>0</v>
      </c>
      <c r="G1530" s="176">
        <f>E1530*F1530</f>
        <v>0</v>
      </c>
      <c r="O1530" s="170">
        <v>2</v>
      </c>
      <c r="AA1530" s="146">
        <v>3</v>
      </c>
      <c r="AB1530" s="146">
        <v>1</v>
      </c>
      <c r="AC1530" s="146" t="s">
        <v>609</v>
      </c>
      <c r="AZ1530" s="146">
        <v>1</v>
      </c>
      <c r="BA1530" s="146">
        <f>IF(AZ1530=1,G1530,0)</f>
        <v>0</v>
      </c>
      <c r="BB1530" s="146">
        <f>IF(AZ1530=2,G1530,0)</f>
        <v>0</v>
      </c>
      <c r="BC1530" s="146">
        <f>IF(AZ1530=3,G1530,0)</f>
        <v>0</v>
      </c>
      <c r="BD1530" s="146">
        <f>IF(AZ1530=4,G1530,0)</f>
        <v>0</v>
      </c>
      <c r="BE1530" s="146">
        <f>IF(AZ1530=5,G1530,0)</f>
        <v>0</v>
      </c>
      <c r="CA1530" s="170">
        <v>3</v>
      </c>
      <c r="CB1530" s="170">
        <v>1</v>
      </c>
      <c r="CZ1530" s="146">
        <v>5.1000000000000004E-3</v>
      </c>
    </row>
    <row r="1531" spans="1:104">
      <c r="A1531" s="171">
        <v>64</v>
      </c>
      <c r="B1531" s="172" t="s">
        <v>611</v>
      </c>
      <c r="C1531" s="173" t="s">
        <v>612</v>
      </c>
      <c r="D1531" s="174" t="s">
        <v>87</v>
      </c>
      <c r="E1531" s="175">
        <v>5</v>
      </c>
      <c r="F1531" s="175">
        <v>0</v>
      </c>
      <c r="G1531" s="176">
        <f>E1531*F1531</f>
        <v>0</v>
      </c>
      <c r="O1531" s="170">
        <v>2</v>
      </c>
      <c r="AA1531" s="146">
        <v>3</v>
      </c>
      <c r="AB1531" s="146">
        <v>1</v>
      </c>
      <c r="AC1531" s="146" t="s">
        <v>611</v>
      </c>
      <c r="AZ1531" s="146">
        <v>1</v>
      </c>
      <c r="BA1531" s="146">
        <f>IF(AZ1531=1,G1531,0)</f>
        <v>0</v>
      </c>
      <c r="BB1531" s="146">
        <f>IF(AZ1531=2,G1531,0)</f>
        <v>0</v>
      </c>
      <c r="BC1531" s="146">
        <f>IF(AZ1531=3,G1531,0)</f>
        <v>0</v>
      </c>
      <c r="BD1531" s="146">
        <f>IF(AZ1531=4,G1531,0)</f>
        <v>0</v>
      </c>
      <c r="BE1531" s="146">
        <f>IF(AZ1531=5,G1531,0)</f>
        <v>0</v>
      </c>
      <c r="CA1531" s="170">
        <v>3</v>
      </c>
      <c r="CB1531" s="170">
        <v>1</v>
      </c>
      <c r="CZ1531" s="146">
        <v>5.1000000000000004E-3</v>
      </c>
    </row>
    <row r="1532" spans="1:104">
      <c r="A1532" s="171">
        <v>65</v>
      </c>
      <c r="B1532" s="172" t="s">
        <v>613</v>
      </c>
      <c r="C1532" s="173" t="s">
        <v>614</v>
      </c>
      <c r="D1532" s="174" t="s">
        <v>367</v>
      </c>
      <c r="E1532" s="175">
        <v>5</v>
      </c>
      <c r="F1532" s="175">
        <v>0</v>
      </c>
      <c r="G1532" s="176">
        <f>E1532*F1532</f>
        <v>0</v>
      </c>
      <c r="O1532" s="170">
        <v>2</v>
      </c>
      <c r="AA1532" s="146">
        <v>3</v>
      </c>
      <c r="AB1532" s="146">
        <v>1</v>
      </c>
      <c r="AC1532" s="146">
        <v>40445961</v>
      </c>
      <c r="AZ1532" s="146">
        <v>1</v>
      </c>
      <c r="BA1532" s="146">
        <f>IF(AZ1532=1,G1532,0)</f>
        <v>0</v>
      </c>
      <c r="BB1532" s="146">
        <f>IF(AZ1532=2,G1532,0)</f>
        <v>0</v>
      </c>
      <c r="BC1532" s="146">
        <f>IF(AZ1532=3,G1532,0)</f>
        <v>0</v>
      </c>
      <c r="BD1532" s="146">
        <f>IF(AZ1532=4,G1532,0)</f>
        <v>0</v>
      </c>
      <c r="BE1532" s="146">
        <f>IF(AZ1532=5,G1532,0)</f>
        <v>0</v>
      </c>
      <c r="CA1532" s="170">
        <v>3</v>
      </c>
      <c r="CB1532" s="170">
        <v>1</v>
      </c>
      <c r="CZ1532" s="146">
        <v>1.2999999999999999E-3</v>
      </c>
    </row>
    <row r="1533" spans="1:104">
      <c r="A1533" s="171">
        <v>66</v>
      </c>
      <c r="B1533" s="172" t="s">
        <v>615</v>
      </c>
      <c r="C1533" s="173" t="s">
        <v>616</v>
      </c>
      <c r="D1533" s="174" t="s">
        <v>87</v>
      </c>
      <c r="E1533" s="175">
        <v>5</v>
      </c>
      <c r="F1533" s="175">
        <v>0</v>
      </c>
      <c r="G1533" s="176">
        <f>E1533*F1533</f>
        <v>0</v>
      </c>
      <c r="O1533" s="170">
        <v>2</v>
      </c>
      <c r="AA1533" s="146">
        <v>3</v>
      </c>
      <c r="AB1533" s="146">
        <v>1</v>
      </c>
      <c r="AC1533" s="146" t="s">
        <v>615</v>
      </c>
      <c r="AZ1533" s="146">
        <v>1</v>
      </c>
      <c r="BA1533" s="146">
        <f>IF(AZ1533=1,G1533,0)</f>
        <v>0</v>
      </c>
      <c r="BB1533" s="146">
        <f>IF(AZ1533=2,G1533,0)</f>
        <v>0</v>
      </c>
      <c r="BC1533" s="146">
        <f>IF(AZ1533=3,G1533,0)</f>
        <v>0</v>
      </c>
      <c r="BD1533" s="146">
        <f>IF(AZ1533=4,G1533,0)</f>
        <v>0</v>
      </c>
      <c r="BE1533" s="146">
        <f>IF(AZ1533=5,G1533,0)</f>
        <v>0</v>
      </c>
      <c r="CA1533" s="170">
        <v>3</v>
      </c>
      <c r="CB1533" s="170">
        <v>1</v>
      </c>
      <c r="CZ1533" s="146">
        <v>1.2600000000000001E-3</v>
      </c>
    </row>
    <row r="1534" spans="1:104">
      <c r="A1534" s="171">
        <v>67</v>
      </c>
      <c r="B1534" s="172" t="s">
        <v>617</v>
      </c>
      <c r="C1534" s="173" t="s">
        <v>618</v>
      </c>
      <c r="D1534" s="174" t="s">
        <v>90</v>
      </c>
      <c r="E1534" s="175">
        <v>73.313699999999997</v>
      </c>
      <c r="F1534" s="175">
        <v>0</v>
      </c>
      <c r="G1534" s="176">
        <f>E1534*F1534</f>
        <v>0</v>
      </c>
      <c r="O1534" s="170">
        <v>2</v>
      </c>
      <c r="AA1534" s="146">
        <v>3</v>
      </c>
      <c r="AB1534" s="146">
        <v>1</v>
      </c>
      <c r="AC1534" s="146">
        <v>60512570</v>
      </c>
      <c r="AZ1534" s="146">
        <v>1</v>
      </c>
      <c r="BA1534" s="146">
        <f>IF(AZ1534=1,G1534,0)</f>
        <v>0</v>
      </c>
      <c r="BB1534" s="146">
        <f>IF(AZ1534=2,G1534,0)</f>
        <v>0</v>
      </c>
      <c r="BC1534" s="146">
        <f>IF(AZ1534=3,G1534,0)</f>
        <v>0</v>
      </c>
      <c r="BD1534" s="146">
        <f>IF(AZ1534=4,G1534,0)</f>
        <v>0</v>
      </c>
      <c r="BE1534" s="146">
        <f>IF(AZ1534=5,G1534,0)</f>
        <v>0</v>
      </c>
      <c r="CA1534" s="170">
        <v>3</v>
      </c>
      <c r="CB1534" s="170">
        <v>1</v>
      </c>
      <c r="CZ1534" s="146">
        <v>0.55000000000000004</v>
      </c>
    </row>
    <row r="1535" spans="1:104">
      <c r="A1535" s="177"/>
      <c r="B1535" s="180"/>
      <c r="C1535" s="236" t="s">
        <v>300</v>
      </c>
      <c r="D1535" s="235"/>
      <c r="E1535" s="204">
        <v>0</v>
      </c>
      <c r="F1535" s="182"/>
      <c r="G1535" s="183"/>
      <c r="M1535" s="179" t="s">
        <v>300</v>
      </c>
      <c r="O1535" s="170"/>
    </row>
    <row r="1536" spans="1:104">
      <c r="A1536" s="177"/>
      <c r="B1536" s="180"/>
      <c r="C1536" s="236" t="s">
        <v>108</v>
      </c>
      <c r="D1536" s="235"/>
      <c r="E1536" s="204">
        <v>0</v>
      </c>
      <c r="F1536" s="182"/>
      <c r="G1536" s="183"/>
      <c r="M1536" s="179" t="s">
        <v>108</v>
      </c>
      <c r="O1536" s="170"/>
    </row>
    <row r="1537" spans="1:15">
      <c r="A1537" s="177"/>
      <c r="B1537" s="180"/>
      <c r="C1537" s="236" t="s">
        <v>574</v>
      </c>
      <c r="D1537" s="235"/>
      <c r="E1537" s="204">
        <v>1558.88</v>
      </c>
      <c r="F1537" s="182"/>
      <c r="G1537" s="183"/>
      <c r="M1537" s="179" t="s">
        <v>574</v>
      </c>
      <c r="O1537" s="170"/>
    </row>
    <row r="1538" spans="1:15">
      <c r="A1538" s="177"/>
      <c r="B1538" s="180"/>
      <c r="C1538" s="236" t="s">
        <v>575</v>
      </c>
      <c r="D1538" s="235"/>
      <c r="E1538" s="204">
        <v>36.72</v>
      </c>
      <c r="F1538" s="182"/>
      <c r="G1538" s="183"/>
      <c r="M1538" s="179" t="s">
        <v>575</v>
      </c>
      <c r="O1538" s="170"/>
    </row>
    <row r="1539" spans="1:15">
      <c r="A1539" s="177"/>
      <c r="B1539" s="180"/>
      <c r="C1539" s="236" t="s">
        <v>576</v>
      </c>
      <c r="D1539" s="235"/>
      <c r="E1539" s="204">
        <v>150.02000000000001</v>
      </c>
      <c r="F1539" s="182"/>
      <c r="G1539" s="183"/>
      <c r="M1539" s="179" t="s">
        <v>576</v>
      </c>
      <c r="O1539" s="170"/>
    </row>
    <row r="1540" spans="1:15">
      <c r="A1540" s="177"/>
      <c r="B1540" s="180"/>
      <c r="C1540" s="236" t="s">
        <v>577</v>
      </c>
      <c r="D1540" s="235"/>
      <c r="E1540" s="204">
        <v>186.2</v>
      </c>
      <c r="F1540" s="182"/>
      <c r="G1540" s="183"/>
      <c r="M1540" s="179" t="s">
        <v>577</v>
      </c>
      <c r="O1540" s="170"/>
    </row>
    <row r="1541" spans="1:15">
      <c r="A1541" s="177"/>
      <c r="B1541" s="180"/>
      <c r="C1541" s="236" t="s">
        <v>578</v>
      </c>
      <c r="D1541" s="235"/>
      <c r="E1541" s="204">
        <v>65.040000000000006</v>
      </c>
      <c r="F1541" s="182"/>
      <c r="G1541" s="183"/>
      <c r="M1541" s="179" t="s">
        <v>578</v>
      </c>
      <c r="O1541" s="170"/>
    </row>
    <row r="1542" spans="1:15">
      <c r="A1542" s="177"/>
      <c r="B1542" s="180"/>
      <c r="C1542" s="236" t="s">
        <v>579</v>
      </c>
      <c r="D1542" s="235"/>
      <c r="E1542" s="204">
        <v>1565.92</v>
      </c>
      <c r="F1542" s="182"/>
      <c r="G1542" s="183"/>
      <c r="M1542" s="179" t="s">
        <v>579</v>
      </c>
      <c r="O1542" s="170"/>
    </row>
    <row r="1543" spans="1:15">
      <c r="A1543" s="177"/>
      <c r="B1543" s="180"/>
      <c r="C1543" s="236" t="s">
        <v>580</v>
      </c>
      <c r="D1543" s="235"/>
      <c r="E1543" s="204">
        <v>112.9</v>
      </c>
      <c r="F1543" s="182"/>
      <c r="G1543" s="183"/>
      <c r="M1543" s="179" t="s">
        <v>580</v>
      </c>
      <c r="O1543" s="170"/>
    </row>
    <row r="1544" spans="1:15">
      <c r="A1544" s="177"/>
      <c r="B1544" s="180"/>
      <c r="C1544" s="236" t="s">
        <v>581</v>
      </c>
      <c r="D1544" s="235"/>
      <c r="E1544" s="204">
        <v>280.62</v>
      </c>
      <c r="F1544" s="182"/>
      <c r="G1544" s="183"/>
      <c r="M1544" s="179" t="s">
        <v>581</v>
      </c>
      <c r="O1544" s="170"/>
    </row>
    <row r="1545" spans="1:15">
      <c r="A1545" s="177"/>
      <c r="B1545" s="180"/>
      <c r="C1545" s="236" t="s">
        <v>582</v>
      </c>
      <c r="D1545" s="235"/>
      <c r="E1545" s="204">
        <v>152.12</v>
      </c>
      <c r="F1545" s="182"/>
      <c r="G1545" s="183"/>
      <c r="M1545" s="179" t="s">
        <v>582</v>
      </c>
      <c r="O1545" s="170"/>
    </row>
    <row r="1546" spans="1:15">
      <c r="A1546" s="177"/>
      <c r="B1546" s="180"/>
      <c r="C1546" s="236" t="s">
        <v>583</v>
      </c>
      <c r="D1546" s="235"/>
      <c r="E1546" s="204">
        <v>76.44</v>
      </c>
      <c r="F1546" s="182"/>
      <c r="G1546" s="183"/>
      <c r="M1546" s="179" t="s">
        <v>583</v>
      </c>
      <c r="O1546" s="170"/>
    </row>
    <row r="1547" spans="1:15">
      <c r="A1547" s="177"/>
      <c r="B1547" s="180"/>
      <c r="C1547" s="236" t="s">
        <v>584</v>
      </c>
      <c r="D1547" s="235"/>
      <c r="E1547" s="204">
        <v>79.459999999999994</v>
      </c>
      <c r="F1547" s="182"/>
      <c r="G1547" s="183"/>
      <c r="M1547" s="179" t="s">
        <v>584</v>
      </c>
      <c r="O1547" s="170"/>
    </row>
    <row r="1548" spans="1:15">
      <c r="A1548" s="177"/>
      <c r="B1548" s="180"/>
      <c r="C1548" s="236" t="s">
        <v>585</v>
      </c>
      <c r="D1548" s="235"/>
      <c r="E1548" s="204">
        <v>593.58000000000004</v>
      </c>
      <c r="F1548" s="182"/>
      <c r="G1548" s="183"/>
      <c r="M1548" s="179" t="s">
        <v>585</v>
      </c>
      <c r="O1548" s="170"/>
    </row>
    <row r="1549" spans="1:15">
      <c r="A1549" s="177"/>
      <c r="B1549" s="180"/>
      <c r="C1549" s="236" t="s">
        <v>586</v>
      </c>
      <c r="D1549" s="235"/>
      <c r="E1549" s="204">
        <v>153.41999999999999</v>
      </c>
      <c r="F1549" s="182"/>
      <c r="G1549" s="183"/>
      <c r="M1549" s="179" t="s">
        <v>586</v>
      </c>
      <c r="O1549" s="170"/>
    </row>
    <row r="1550" spans="1:15">
      <c r="A1550" s="177"/>
      <c r="B1550" s="180"/>
      <c r="C1550" s="236" t="s">
        <v>587</v>
      </c>
      <c r="D1550" s="235"/>
      <c r="E1550" s="204">
        <v>49.56</v>
      </c>
      <c r="F1550" s="182"/>
      <c r="G1550" s="183"/>
      <c r="M1550" s="179" t="s">
        <v>587</v>
      </c>
      <c r="O1550" s="170"/>
    </row>
    <row r="1551" spans="1:15">
      <c r="A1551" s="177"/>
      <c r="B1551" s="180"/>
      <c r="C1551" s="236" t="s">
        <v>588</v>
      </c>
      <c r="D1551" s="235"/>
      <c r="E1551" s="204">
        <v>251.2</v>
      </c>
      <c r="F1551" s="182"/>
      <c r="G1551" s="183"/>
      <c r="M1551" s="179" t="s">
        <v>588</v>
      </c>
      <c r="O1551" s="170"/>
    </row>
    <row r="1552" spans="1:15">
      <c r="A1552" s="177"/>
      <c r="B1552" s="180"/>
      <c r="C1552" s="236" t="s">
        <v>589</v>
      </c>
      <c r="D1552" s="235"/>
      <c r="E1552" s="204">
        <v>274.18</v>
      </c>
      <c r="F1552" s="182"/>
      <c r="G1552" s="183"/>
      <c r="M1552" s="179" t="s">
        <v>589</v>
      </c>
      <c r="O1552" s="170"/>
    </row>
    <row r="1553" spans="1:15">
      <c r="A1553" s="177"/>
      <c r="B1553" s="180"/>
      <c r="C1553" s="236" t="s">
        <v>590</v>
      </c>
      <c r="D1553" s="235"/>
      <c r="E1553" s="204">
        <v>707.88</v>
      </c>
      <c r="F1553" s="182"/>
      <c r="G1553" s="183"/>
      <c r="M1553" s="179" t="s">
        <v>590</v>
      </c>
      <c r="O1553" s="170"/>
    </row>
    <row r="1554" spans="1:15">
      <c r="A1554" s="177"/>
      <c r="B1554" s="180"/>
      <c r="C1554" s="236" t="s">
        <v>333</v>
      </c>
      <c r="D1554" s="235"/>
      <c r="E1554" s="204">
        <v>0</v>
      </c>
      <c r="F1554" s="182"/>
      <c r="G1554" s="183"/>
      <c r="M1554" s="179" t="s">
        <v>333</v>
      </c>
      <c r="O1554" s="170"/>
    </row>
    <row r="1555" spans="1:15">
      <c r="A1555" s="177"/>
      <c r="B1555" s="180"/>
      <c r="C1555" s="236" t="s">
        <v>334</v>
      </c>
      <c r="D1555" s="235"/>
      <c r="E1555" s="204">
        <v>0</v>
      </c>
      <c r="F1555" s="182"/>
      <c r="G1555" s="183"/>
      <c r="M1555" s="179" t="s">
        <v>334</v>
      </c>
      <c r="O1555" s="170"/>
    </row>
    <row r="1556" spans="1:15">
      <c r="A1556" s="177"/>
      <c r="B1556" s="180"/>
      <c r="C1556" s="236" t="s">
        <v>335</v>
      </c>
      <c r="D1556" s="235"/>
      <c r="E1556" s="204">
        <v>0</v>
      </c>
      <c r="F1556" s="182"/>
      <c r="G1556" s="183"/>
      <c r="M1556" s="179" t="s">
        <v>335</v>
      </c>
      <c r="O1556" s="170"/>
    </row>
    <row r="1557" spans="1:15">
      <c r="A1557" s="177"/>
      <c r="B1557" s="180"/>
      <c r="C1557" s="236" t="s">
        <v>591</v>
      </c>
      <c r="D1557" s="235"/>
      <c r="E1557" s="204">
        <v>170.38</v>
      </c>
      <c r="F1557" s="182"/>
      <c r="G1557" s="183"/>
      <c r="M1557" s="179" t="s">
        <v>591</v>
      </c>
      <c r="O1557" s="170"/>
    </row>
    <row r="1558" spans="1:15">
      <c r="A1558" s="177"/>
      <c r="B1558" s="180"/>
      <c r="C1558" s="236" t="s">
        <v>592</v>
      </c>
      <c r="D1558" s="235"/>
      <c r="E1558" s="204">
        <v>102.38</v>
      </c>
      <c r="F1558" s="182"/>
      <c r="G1558" s="183"/>
      <c r="M1558" s="179" t="s">
        <v>592</v>
      </c>
      <c r="O1558" s="170"/>
    </row>
    <row r="1559" spans="1:15">
      <c r="A1559" s="177"/>
      <c r="B1559" s="180"/>
      <c r="C1559" s="236" t="s">
        <v>593</v>
      </c>
      <c r="D1559" s="235"/>
      <c r="E1559" s="204">
        <v>239.1</v>
      </c>
      <c r="F1559" s="182"/>
      <c r="G1559" s="183"/>
      <c r="M1559" s="179" t="s">
        <v>593</v>
      </c>
      <c r="O1559" s="170"/>
    </row>
    <row r="1560" spans="1:15">
      <c r="A1560" s="177"/>
      <c r="B1560" s="180"/>
      <c r="C1560" s="236" t="s">
        <v>132</v>
      </c>
      <c r="D1560" s="235"/>
      <c r="E1560" s="204">
        <v>0</v>
      </c>
      <c r="F1560" s="182"/>
      <c r="G1560" s="183"/>
      <c r="M1560" s="179" t="s">
        <v>132</v>
      </c>
      <c r="O1560" s="170"/>
    </row>
    <row r="1561" spans="1:15">
      <c r="A1561" s="177"/>
      <c r="B1561" s="180"/>
      <c r="C1561" s="236" t="s">
        <v>339</v>
      </c>
      <c r="D1561" s="235"/>
      <c r="E1561" s="204">
        <v>0</v>
      </c>
      <c r="F1561" s="182"/>
      <c r="G1561" s="183"/>
      <c r="M1561" s="179" t="s">
        <v>339</v>
      </c>
      <c r="O1561" s="170"/>
    </row>
    <row r="1562" spans="1:15">
      <c r="A1562" s="177"/>
      <c r="B1562" s="180"/>
      <c r="C1562" s="236" t="s">
        <v>340</v>
      </c>
      <c r="D1562" s="235"/>
      <c r="E1562" s="204">
        <v>0</v>
      </c>
      <c r="F1562" s="182"/>
      <c r="G1562" s="183"/>
      <c r="M1562" s="179" t="s">
        <v>340</v>
      </c>
      <c r="O1562" s="170"/>
    </row>
    <row r="1563" spans="1:15">
      <c r="A1563" s="177"/>
      <c r="B1563" s="180"/>
      <c r="C1563" s="236" t="s">
        <v>341</v>
      </c>
      <c r="D1563" s="235"/>
      <c r="E1563" s="204">
        <v>0</v>
      </c>
      <c r="F1563" s="182"/>
      <c r="G1563" s="183"/>
      <c r="M1563" s="179" t="s">
        <v>341</v>
      </c>
      <c r="O1563" s="170"/>
    </row>
    <row r="1564" spans="1:15">
      <c r="A1564" s="177"/>
      <c r="B1564" s="180"/>
      <c r="C1564" s="236" t="s">
        <v>594</v>
      </c>
      <c r="D1564" s="235"/>
      <c r="E1564" s="204">
        <v>37.700000000000003</v>
      </c>
      <c r="F1564" s="182"/>
      <c r="G1564" s="183"/>
      <c r="M1564" s="179" t="s">
        <v>594</v>
      </c>
      <c r="O1564" s="170"/>
    </row>
    <row r="1565" spans="1:15">
      <c r="A1565" s="177"/>
      <c r="B1565" s="180"/>
      <c r="C1565" s="236" t="s">
        <v>595</v>
      </c>
      <c r="D1565" s="235"/>
      <c r="E1565" s="204">
        <v>14.5</v>
      </c>
      <c r="F1565" s="182"/>
      <c r="G1565" s="183"/>
      <c r="M1565" s="179" t="s">
        <v>595</v>
      </c>
      <c r="O1565" s="170"/>
    </row>
    <row r="1566" spans="1:15">
      <c r="A1566" s="177"/>
      <c r="B1566" s="180"/>
      <c r="C1566" s="236" t="s">
        <v>596</v>
      </c>
      <c r="D1566" s="235"/>
      <c r="E1566" s="204">
        <v>37.700000000000003</v>
      </c>
      <c r="F1566" s="182"/>
      <c r="G1566" s="183"/>
      <c r="M1566" s="179" t="s">
        <v>596</v>
      </c>
      <c r="O1566" s="170"/>
    </row>
    <row r="1567" spans="1:15">
      <c r="A1567" s="177"/>
      <c r="B1567" s="180"/>
      <c r="C1567" s="236" t="s">
        <v>597</v>
      </c>
      <c r="D1567" s="235"/>
      <c r="E1567" s="204">
        <v>14.5</v>
      </c>
      <c r="F1567" s="182"/>
      <c r="G1567" s="183"/>
      <c r="M1567" s="179" t="s">
        <v>597</v>
      </c>
      <c r="O1567" s="170"/>
    </row>
    <row r="1568" spans="1:15">
      <c r="A1568" s="177"/>
      <c r="B1568" s="180"/>
      <c r="C1568" s="236" t="s">
        <v>346</v>
      </c>
      <c r="D1568" s="235"/>
      <c r="E1568" s="204">
        <v>0</v>
      </c>
      <c r="F1568" s="182"/>
      <c r="G1568" s="183"/>
      <c r="M1568" s="179" t="s">
        <v>346</v>
      </c>
      <c r="O1568" s="170"/>
    </row>
    <row r="1569" spans="1:57">
      <c r="A1569" s="177"/>
      <c r="B1569" s="180"/>
      <c r="C1569" s="236" t="s">
        <v>598</v>
      </c>
      <c r="D1569" s="235"/>
      <c r="E1569" s="204">
        <v>22.74</v>
      </c>
      <c r="F1569" s="182"/>
      <c r="G1569" s="183"/>
      <c r="M1569" s="179" t="s">
        <v>598</v>
      </c>
      <c r="O1569" s="170"/>
    </row>
    <row r="1570" spans="1:57">
      <c r="A1570" s="177"/>
      <c r="B1570" s="180"/>
      <c r="C1570" s="236" t="s">
        <v>348</v>
      </c>
      <c r="D1570" s="235"/>
      <c r="E1570" s="204">
        <v>0</v>
      </c>
      <c r="F1570" s="182"/>
      <c r="G1570" s="183"/>
      <c r="M1570" s="179" t="s">
        <v>348</v>
      </c>
      <c r="O1570" s="170"/>
    </row>
    <row r="1571" spans="1:57">
      <c r="A1571" s="177"/>
      <c r="B1571" s="180"/>
      <c r="C1571" s="236" t="s">
        <v>599</v>
      </c>
      <c r="D1571" s="235"/>
      <c r="E1571" s="204">
        <v>35.65</v>
      </c>
      <c r="F1571" s="182"/>
      <c r="G1571" s="183"/>
      <c r="M1571" s="179" t="s">
        <v>599</v>
      </c>
      <c r="O1571" s="170"/>
    </row>
    <row r="1572" spans="1:57">
      <c r="A1572" s="177"/>
      <c r="B1572" s="180"/>
      <c r="C1572" s="236" t="s">
        <v>600</v>
      </c>
      <c r="D1572" s="235"/>
      <c r="E1572" s="204">
        <v>63.14</v>
      </c>
      <c r="F1572" s="182"/>
      <c r="G1572" s="183"/>
      <c r="M1572" s="179" t="s">
        <v>600</v>
      </c>
      <c r="O1572" s="170"/>
    </row>
    <row r="1573" spans="1:57">
      <c r="A1573" s="177"/>
      <c r="B1573" s="180"/>
      <c r="C1573" s="236" t="s">
        <v>601</v>
      </c>
      <c r="D1573" s="235"/>
      <c r="E1573" s="204">
        <v>37.700000000000003</v>
      </c>
      <c r="F1573" s="182"/>
      <c r="G1573" s="183"/>
      <c r="M1573" s="179" t="s">
        <v>601</v>
      </c>
      <c r="O1573" s="170"/>
    </row>
    <row r="1574" spans="1:57">
      <c r="A1574" s="177"/>
      <c r="B1574" s="180"/>
      <c r="C1574" s="236" t="s">
        <v>602</v>
      </c>
      <c r="D1574" s="235"/>
      <c r="E1574" s="204">
        <v>14.5</v>
      </c>
      <c r="F1574" s="182"/>
      <c r="G1574" s="183"/>
      <c r="M1574" s="179" t="s">
        <v>602</v>
      </c>
      <c r="O1574" s="170"/>
    </row>
    <row r="1575" spans="1:57">
      <c r="A1575" s="177"/>
      <c r="B1575" s="180"/>
      <c r="C1575" s="236" t="s">
        <v>603</v>
      </c>
      <c r="D1575" s="235"/>
      <c r="E1575" s="204">
        <v>97.99</v>
      </c>
      <c r="F1575" s="182"/>
      <c r="G1575" s="183"/>
      <c r="M1575" s="179" t="s">
        <v>603</v>
      </c>
      <c r="O1575" s="170"/>
    </row>
    <row r="1576" spans="1:57">
      <c r="A1576" s="177"/>
      <c r="B1576" s="180"/>
      <c r="C1576" s="236" t="s">
        <v>148</v>
      </c>
      <c r="D1576" s="235"/>
      <c r="E1576" s="204">
        <v>0</v>
      </c>
      <c r="F1576" s="182"/>
      <c r="G1576" s="183"/>
      <c r="M1576" s="179" t="s">
        <v>148</v>
      </c>
      <c r="O1576" s="170"/>
    </row>
    <row r="1577" spans="1:57">
      <c r="A1577" s="177"/>
      <c r="B1577" s="180"/>
      <c r="C1577" s="236" t="s">
        <v>604</v>
      </c>
      <c r="D1577" s="235"/>
      <c r="E1577" s="204">
        <v>16.2</v>
      </c>
      <c r="F1577" s="182"/>
      <c r="G1577" s="183"/>
      <c r="M1577" s="179" t="s">
        <v>604</v>
      </c>
      <c r="O1577" s="170"/>
    </row>
    <row r="1578" spans="1:57">
      <c r="A1578" s="177"/>
      <c r="B1578" s="180"/>
      <c r="C1578" s="236" t="s">
        <v>605</v>
      </c>
      <c r="D1578" s="235"/>
      <c r="E1578" s="204">
        <v>22.86</v>
      </c>
      <c r="F1578" s="182"/>
      <c r="G1578" s="183"/>
      <c r="M1578" s="179" t="s">
        <v>605</v>
      </c>
      <c r="O1578" s="170"/>
    </row>
    <row r="1579" spans="1:57">
      <c r="A1579" s="177"/>
      <c r="B1579" s="180"/>
      <c r="C1579" s="236" t="s">
        <v>606</v>
      </c>
      <c r="D1579" s="235"/>
      <c r="E1579" s="204">
        <v>52</v>
      </c>
      <c r="F1579" s="182"/>
      <c r="G1579" s="183"/>
      <c r="M1579" s="179" t="s">
        <v>606</v>
      </c>
      <c r="O1579" s="170"/>
    </row>
    <row r="1580" spans="1:57">
      <c r="A1580" s="177"/>
      <c r="B1580" s="180"/>
      <c r="C1580" s="236" t="s">
        <v>357</v>
      </c>
      <c r="D1580" s="235"/>
      <c r="E1580" s="204">
        <v>0</v>
      </c>
      <c r="F1580" s="182"/>
      <c r="G1580" s="183"/>
      <c r="M1580" s="179" t="s">
        <v>357</v>
      </c>
      <c r="O1580" s="170"/>
    </row>
    <row r="1581" spans="1:57">
      <c r="A1581" s="177"/>
      <c r="B1581" s="180"/>
      <c r="C1581" s="236" t="s">
        <v>358</v>
      </c>
      <c r="D1581" s="235"/>
      <c r="E1581" s="204">
        <v>0</v>
      </c>
      <c r="F1581" s="182"/>
      <c r="G1581" s="183"/>
      <c r="M1581" s="179" t="s">
        <v>358</v>
      </c>
      <c r="O1581" s="170"/>
    </row>
    <row r="1582" spans="1:57">
      <c r="A1582" s="177"/>
      <c r="B1582" s="180"/>
      <c r="C1582" s="236" t="s">
        <v>301</v>
      </c>
      <c r="D1582" s="235"/>
      <c r="E1582" s="204">
        <v>7273.1799999999994</v>
      </c>
      <c r="F1582" s="182"/>
      <c r="G1582" s="183"/>
      <c r="M1582" s="179" t="s">
        <v>301</v>
      </c>
      <c r="O1582" s="170"/>
    </row>
    <row r="1583" spans="1:57">
      <c r="A1583" s="177"/>
      <c r="B1583" s="180"/>
      <c r="C1583" s="234" t="s">
        <v>619</v>
      </c>
      <c r="D1583" s="235"/>
      <c r="E1583" s="181">
        <v>73.313699999999997</v>
      </c>
      <c r="F1583" s="182"/>
      <c r="G1583" s="183"/>
      <c r="M1583" s="179" t="s">
        <v>619</v>
      </c>
      <c r="O1583" s="170"/>
    </row>
    <row r="1584" spans="1:57">
      <c r="A1584" s="184"/>
      <c r="B1584" s="185" t="s">
        <v>76</v>
      </c>
      <c r="C1584" s="186" t="str">
        <f>CONCATENATE(B1410," ",C1410)</f>
        <v>91 Doplňující práce na komunikaci</v>
      </c>
      <c r="D1584" s="187"/>
      <c r="E1584" s="188"/>
      <c r="F1584" s="189"/>
      <c r="G1584" s="190">
        <f>SUM(G1410:G1583)</f>
        <v>0</v>
      </c>
      <c r="O1584" s="170">
        <v>4</v>
      </c>
      <c r="BA1584" s="191">
        <f>SUM(BA1410:BA1583)</f>
        <v>0</v>
      </c>
      <c r="BB1584" s="191">
        <f>SUM(BB1410:BB1583)</f>
        <v>0</v>
      </c>
      <c r="BC1584" s="191">
        <f>SUM(BC1410:BC1583)</f>
        <v>0</v>
      </c>
      <c r="BD1584" s="191">
        <f>SUM(BD1410:BD1583)</f>
        <v>0</v>
      </c>
      <c r="BE1584" s="191">
        <f>SUM(BE1410:BE1583)</f>
        <v>0</v>
      </c>
    </row>
    <row r="1585" spans="1:104">
      <c r="A1585" s="163" t="s">
        <v>72</v>
      </c>
      <c r="B1585" s="164" t="s">
        <v>620</v>
      </c>
      <c r="C1585" s="165" t="s">
        <v>621</v>
      </c>
      <c r="D1585" s="166"/>
      <c r="E1585" s="167"/>
      <c r="F1585" s="167"/>
      <c r="G1585" s="168"/>
      <c r="H1585" s="169"/>
      <c r="I1585" s="169"/>
      <c r="O1585" s="170">
        <v>1</v>
      </c>
    </row>
    <row r="1586" spans="1:104">
      <c r="A1586" s="171">
        <v>68</v>
      </c>
      <c r="B1586" s="172" t="s">
        <v>622</v>
      </c>
      <c r="C1586" s="173" t="s">
        <v>623</v>
      </c>
      <c r="D1586" s="174" t="s">
        <v>90</v>
      </c>
      <c r="E1586" s="175">
        <v>78</v>
      </c>
      <c r="F1586" s="175">
        <v>0</v>
      </c>
      <c r="G1586" s="176">
        <f>E1586*F1586</f>
        <v>0</v>
      </c>
      <c r="O1586" s="170">
        <v>2</v>
      </c>
      <c r="AA1586" s="146">
        <v>1</v>
      </c>
      <c r="AB1586" s="146">
        <v>1</v>
      </c>
      <c r="AC1586" s="146">
        <v>1</v>
      </c>
      <c r="AZ1586" s="146">
        <v>1</v>
      </c>
      <c r="BA1586" s="146">
        <f>IF(AZ1586=1,G1586,0)</f>
        <v>0</v>
      </c>
      <c r="BB1586" s="146">
        <f>IF(AZ1586=2,G1586,0)</f>
        <v>0</v>
      </c>
      <c r="BC1586" s="146">
        <f>IF(AZ1586=3,G1586,0)</f>
        <v>0</v>
      </c>
      <c r="BD1586" s="146">
        <f>IF(AZ1586=4,G1586,0)</f>
        <v>0</v>
      </c>
      <c r="BE1586" s="146">
        <f>IF(AZ1586=5,G1586,0)</f>
        <v>0</v>
      </c>
      <c r="CA1586" s="170">
        <v>1</v>
      </c>
      <c r="CB1586" s="170">
        <v>1</v>
      </c>
      <c r="CZ1586" s="146">
        <v>2.4</v>
      </c>
    </row>
    <row r="1587" spans="1:104">
      <c r="A1587" s="177"/>
      <c r="B1587" s="180"/>
      <c r="C1587" s="234" t="s">
        <v>624</v>
      </c>
      <c r="D1587" s="235"/>
      <c r="E1587" s="181">
        <v>78</v>
      </c>
      <c r="F1587" s="182"/>
      <c r="G1587" s="183"/>
      <c r="M1587" s="179" t="s">
        <v>624</v>
      </c>
      <c r="O1587" s="170"/>
    </row>
    <row r="1588" spans="1:104">
      <c r="A1588" s="184"/>
      <c r="B1588" s="185" t="s">
        <v>76</v>
      </c>
      <c r="C1588" s="186" t="str">
        <f>CONCATENATE(B1585," ",C1585)</f>
        <v>96 Bourání konstrukcí</v>
      </c>
      <c r="D1588" s="187"/>
      <c r="E1588" s="188"/>
      <c r="F1588" s="189"/>
      <c r="G1588" s="190">
        <f>SUM(G1585:G1587)</f>
        <v>0</v>
      </c>
      <c r="O1588" s="170">
        <v>4</v>
      </c>
      <c r="BA1588" s="191">
        <f>SUM(BA1585:BA1587)</f>
        <v>0</v>
      </c>
      <c r="BB1588" s="191">
        <f>SUM(BB1585:BB1587)</f>
        <v>0</v>
      </c>
      <c r="BC1588" s="191">
        <f>SUM(BC1585:BC1587)</f>
        <v>0</v>
      </c>
      <c r="BD1588" s="191">
        <f>SUM(BD1585:BD1587)</f>
        <v>0</v>
      </c>
      <c r="BE1588" s="191">
        <f>SUM(BE1585:BE1587)</f>
        <v>0</v>
      </c>
    </row>
    <row r="1589" spans="1:104">
      <c r="A1589" s="163" t="s">
        <v>72</v>
      </c>
      <c r="B1589" s="164" t="s">
        <v>625</v>
      </c>
      <c r="C1589" s="165" t="s">
        <v>626</v>
      </c>
      <c r="D1589" s="166"/>
      <c r="E1589" s="167"/>
      <c r="F1589" s="167"/>
      <c r="G1589" s="168"/>
      <c r="H1589" s="169"/>
      <c r="I1589" s="169"/>
      <c r="O1589" s="170">
        <v>1</v>
      </c>
    </row>
    <row r="1590" spans="1:104" ht="22.5">
      <c r="A1590" s="171">
        <v>69</v>
      </c>
      <c r="B1590" s="172" t="s">
        <v>627</v>
      </c>
      <c r="C1590" s="173" t="s">
        <v>628</v>
      </c>
      <c r="D1590" s="174" t="s">
        <v>87</v>
      </c>
      <c r="E1590" s="175">
        <v>6</v>
      </c>
      <c r="F1590" s="175">
        <v>0</v>
      </c>
      <c r="G1590" s="176">
        <f>E1590*F1590</f>
        <v>0</v>
      </c>
      <c r="O1590" s="170">
        <v>2</v>
      </c>
      <c r="AA1590" s="146">
        <v>1</v>
      </c>
      <c r="AB1590" s="146">
        <v>1</v>
      </c>
      <c r="AC1590" s="146">
        <v>1</v>
      </c>
      <c r="AZ1590" s="146">
        <v>1</v>
      </c>
      <c r="BA1590" s="146">
        <f>IF(AZ1590=1,G1590,0)</f>
        <v>0</v>
      </c>
      <c r="BB1590" s="146">
        <f>IF(AZ1590=2,G1590,0)</f>
        <v>0</v>
      </c>
      <c r="BC1590" s="146">
        <f>IF(AZ1590=3,G1590,0)</f>
        <v>0</v>
      </c>
      <c r="BD1590" s="146">
        <f>IF(AZ1590=4,G1590,0)</f>
        <v>0</v>
      </c>
      <c r="BE1590" s="146">
        <f>IF(AZ1590=5,G1590,0)</f>
        <v>0</v>
      </c>
      <c r="CA1590" s="170">
        <v>1</v>
      </c>
      <c r="CB1590" s="170">
        <v>1</v>
      </c>
      <c r="CZ1590" s="146">
        <v>1.0200000000000001E-2</v>
      </c>
    </row>
    <row r="1591" spans="1:104">
      <c r="A1591" s="171">
        <v>70</v>
      </c>
      <c r="B1591" s="172" t="s">
        <v>629</v>
      </c>
      <c r="C1591" s="173" t="s">
        <v>630</v>
      </c>
      <c r="D1591" s="174" t="s">
        <v>294</v>
      </c>
      <c r="E1591" s="175">
        <v>11226.858929956999</v>
      </c>
      <c r="F1591" s="175">
        <v>0</v>
      </c>
      <c r="G1591" s="176">
        <f>E1591*F1591</f>
        <v>0</v>
      </c>
      <c r="O1591" s="170">
        <v>2</v>
      </c>
      <c r="AA1591" s="146">
        <v>7</v>
      </c>
      <c r="AB1591" s="146">
        <v>1</v>
      </c>
      <c r="AC1591" s="146">
        <v>2</v>
      </c>
      <c r="AZ1591" s="146">
        <v>1</v>
      </c>
      <c r="BA1591" s="146">
        <f>IF(AZ1591=1,G1591,0)</f>
        <v>0</v>
      </c>
      <c r="BB1591" s="146">
        <f>IF(AZ1591=2,G1591,0)</f>
        <v>0</v>
      </c>
      <c r="BC1591" s="146">
        <f>IF(AZ1591=3,G1591,0)</f>
        <v>0</v>
      </c>
      <c r="BD1591" s="146">
        <f>IF(AZ1591=4,G1591,0)</f>
        <v>0</v>
      </c>
      <c r="BE1591" s="146">
        <f>IF(AZ1591=5,G1591,0)</f>
        <v>0</v>
      </c>
      <c r="CA1591" s="170">
        <v>7</v>
      </c>
      <c r="CB1591" s="170">
        <v>1</v>
      </c>
      <c r="CZ1591" s="146">
        <v>0</v>
      </c>
    </row>
    <row r="1592" spans="1:104">
      <c r="A1592" s="171">
        <v>71</v>
      </c>
      <c r="B1592" s="172" t="s">
        <v>631</v>
      </c>
      <c r="C1592" s="173" t="s">
        <v>632</v>
      </c>
      <c r="D1592" s="174" t="s">
        <v>294</v>
      </c>
      <c r="E1592" s="175">
        <v>11226.858929956999</v>
      </c>
      <c r="F1592" s="175">
        <v>0</v>
      </c>
      <c r="G1592" s="176">
        <f>E1592*F1592</f>
        <v>0</v>
      </c>
      <c r="O1592" s="170">
        <v>2</v>
      </c>
      <c r="AA1592" s="146">
        <v>7</v>
      </c>
      <c r="AB1592" s="146">
        <v>1</v>
      </c>
      <c r="AC1592" s="146">
        <v>2</v>
      </c>
      <c r="AZ1592" s="146">
        <v>1</v>
      </c>
      <c r="BA1592" s="146">
        <f>IF(AZ1592=1,G1592,0)</f>
        <v>0</v>
      </c>
      <c r="BB1592" s="146">
        <f>IF(AZ1592=2,G1592,0)</f>
        <v>0</v>
      </c>
      <c r="BC1592" s="146">
        <f>IF(AZ1592=3,G1592,0)</f>
        <v>0</v>
      </c>
      <c r="BD1592" s="146">
        <f>IF(AZ1592=4,G1592,0)</f>
        <v>0</v>
      </c>
      <c r="BE1592" s="146">
        <f>IF(AZ1592=5,G1592,0)</f>
        <v>0</v>
      </c>
      <c r="CA1592" s="170">
        <v>7</v>
      </c>
      <c r="CB1592" s="170">
        <v>1</v>
      </c>
      <c r="CZ1592" s="146">
        <v>0</v>
      </c>
    </row>
    <row r="1593" spans="1:104">
      <c r="A1593" s="184"/>
      <c r="B1593" s="185" t="s">
        <v>76</v>
      </c>
      <c r="C1593" s="186" t="str">
        <f>CONCATENATE(B1589," ",C1589)</f>
        <v>99 Staveništní přesun hmot</v>
      </c>
      <c r="D1593" s="187"/>
      <c r="E1593" s="188"/>
      <c r="F1593" s="189"/>
      <c r="G1593" s="190">
        <f>SUM(G1589:G1592)</f>
        <v>0</v>
      </c>
      <c r="O1593" s="170">
        <v>4</v>
      </c>
      <c r="BA1593" s="191">
        <f>SUM(BA1589:BA1592)</f>
        <v>0</v>
      </c>
      <c r="BB1593" s="191">
        <f>SUM(BB1589:BB1592)</f>
        <v>0</v>
      </c>
      <c r="BC1593" s="191">
        <f>SUM(BC1589:BC1592)</f>
        <v>0</v>
      </c>
      <c r="BD1593" s="191">
        <f>SUM(BD1589:BD1592)</f>
        <v>0</v>
      </c>
      <c r="BE1593" s="191">
        <f>SUM(BE1589:BE1592)</f>
        <v>0</v>
      </c>
    </row>
    <row r="1594" spans="1:104">
      <c r="A1594" s="163" t="s">
        <v>72</v>
      </c>
      <c r="B1594" s="164" t="s">
        <v>633</v>
      </c>
      <c r="C1594" s="165" t="s">
        <v>634</v>
      </c>
      <c r="D1594" s="166"/>
      <c r="E1594" s="167"/>
      <c r="F1594" s="167"/>
      <c r="G1594" s="168"/>
      <c r="H1594" s="169"/>
      <c r="I1594" s="169"/>
      <c r="O1594" s="170">
        <v>1</v>
      </c>
    </row>
    <row r="1595" spans="1:104">
      <c r="A1595" s="171">
        <v>72</v>
      </c>
      <c r="B1595" s="172" t="s">
        <v>635</v>
      </c>
      <c r="C1595" s="173" t="s">
        <v>636</v>
      </c>
      <c r="D1595" s="174" t="s">
        <v>294</v>
      </c>
      <c r="E1595" s="175">
        <v>218.88</v>
      </c>
      <c r="F1595" s="175">
        <v>0</v>
      </c>
      <c r="G1595" s="176">
        <f>E1595*F1595</f>
        <v>0</v>
      </c>
      <c r="O1595" s="170">
        <v>2</v>
      </c>
      <c r="AA1595" s="146">
        <v>8</v>
      </c>
      <c r="AB1595" s="146">
        <v>0</v>
      </c>
      <c r="AC1595" s="146">
        <v>3</v>
      </c>
      <c r="AZ1595" s="146">
        <v>1</v>
      </c>
      <c r="BA1595" s="146">
        <f>IF(AZ1595=1,G1595,0)</f>
        <v>0</v>
      </c>
      <c r="BB1595" s="146">
        <f>IF(AZ1595=2,G1595,0)</f>
        <v>0</v>
      </c>
      <c r="BC1595" s="146">
        <f>IF(AZ1595=3,G1595,0)</f>
        <v>0</v>
      </c>
      <c r="BD1595" s="146">
        <f>IF(AZ1595=4,G1595,0)</f>
        <v>0</v>
      </c>
      <c r="BE1595" s="146">
        <f>IF(AZ1595=5,G1595,0)</f>
        <v>0</v>
      </c>
      <c r="CA1595" s="170">
        <v>8</v>
      </c>
      <c r="CB1595" s="170">
        <v>0</v>
      </c>
      <c r="CZ1595" s="146">
        <v>0</v>
      </c>
    </row>
    <row r="1596" spans="1:104">
      <c r="A1596" s="171">
        <v>73</v>
      </c>
      <c r="B1596" s="172" t="s">
        <v>637</v>
      </c>
      <c r="C1596" s="173" t="s">
        <v>638</v>
      </c>
      <c r="D1596" s="174" t="s">
        <v>294</v>
      </c>
      <c r="E1596" s="175">
        <v>2188.8000000000002</v>
      </c>
      <c r="F1596" s="175">
        <v>0</v>
      </c>
      <c r="G1596" s="176">
        <f>E1596*F1596</f>
        <v>0</v>
      </c>
      <c r="O1596" s="170">
        <v>2</v>
      </c>
      <c r="AA1596" s="146">
        <v>8</v>
      </c>
      <c r="AB1596" s="146">
        <v>0</v>
      </c>
      <c r="AC1596" s="146">
        <v>3</v>
      </c>
      <c r="AZ1596" s="146">
        <v>1</v>
      </c>
      <c r="BA1596" s="146">
        <f>IF(AZ1596=1,G1596,0)</f>
        <v>0</v>
      </c>
      <c r="BB1596" s="146">
        <f>IF(AZ1596=2,G1596,0)</f>
        <v>0</v>
      </c>
      <c r="BC1596" s="146">
        <f>IF(AZ1596=3,G1596,0)</f>
        <v>0</v>
      </c>
      <c r="BD1596" s="146">
        <f>IF(AZ1596=4,G1596,0)</f>
        <v>0</v>
      </c>
      <c r="BE1596" s="146">
        <f>IF(AZ1596=5,G1596,0)</f>
        <v>0</v>
      </c>
      <c r="CA1596" s="170">
        <v>8</v>
      </c>
      <c r="CB1596" s="170">
        <v>0</v>
      </c>
      <c r="CZ1596" s="146">
        <v>0</v>
      </c>
    </row>
    <row r="1597" spans="1:104">
      <c r="A1597" s="171">
        <v>74</v>
      </c>
      <c r="B1597" s="172" t="s">
        <v>639</v>
      </c>
      <c r="C1597" s="173" t="s">
        <v>640</v>
      </c>
      <c r="D1597" s="174" t="s">
        <v>294</v>
      </c>
      <c r="E1597" s="175">
        <v>218.88</v>
      </c>
      <c r="F1597" s="175">
        <v>0</v>
      </c>
      <c r="G1597" s="176">
        <f>E1597*F1597</f>
        <v>0</v>
      </c>
      <c r="O1597" s="170">
        <v>2</v>
      </c>
      <c r="AA1597" s="146">
        <v>8</v>
      </c>
      <c r="AB1597" s="146">
        <v>0</v>
      </c>
      <c r="AC1597" s="146">
        <v>3</v>
      </c>
      <c r="AZ1597" s="146">
        <v>1</v>
      </c>
      <c r="BA1597" s="146">
        <f>IF(AZ1597=1,G1597,0)</f>
        <v>0</v>
      </c>
      <c r="BB1597" s="146">
        <f>IF(AZ1597=2,G1597,0)</f>
        <v>0</v>
      </c>
      <c r="BC1597" s="146">
        <f>IF(AZ1597=3,G1597,0)</f>
        <v>0</v>
      </c>
      <c r="BD1597" s="146">
        <f>IF(AZ1597=4,G1597,0)</f>
        <v>0</v>
      </c>
      <c r="BE1597" s="146">
        <f>IF(AZ1597=5,G1597,0)</f>
        <v>0</v>
      </c>
      <c r="CA1597" s="170">
        <v>8</v>
      </c>
      <c r="CB1597" s="170">
        <v>0</v>
      </c>
      <c r="CZ1597" s="146">
        <v>0</v>
      </c>
    </row>
    <row r="1598" spans="1:104">
      <c r="A1598" s="171">
        <v>75</v>
      </c>
      <c r="B1598" s="172" t="s">
        <v>641</v>
      </c>
      <c r="C1598" s="173" t="s">
        <v>642</v>
      </c>
      <c r="D1598" s="174" t="s">
        <v>294</v>
      </c>
      <c r="E1598" s="175">
        <v>218.88</v>
      </c>
      <c r="F1598" s="175">
        <v>0</v>
      </c>
      <c r="G1598" s="176">
        <f>E1598*F1598</f>
        <v>0</v>
      </c>
      <c r="O1598" s="170">
        <v>2</v>
      </c>
      <c r="AA1598" s="146">
        <v>8</v>
      </c>
      <c r="AB1598" s="146">
        <v>0</v>
      </c>
      <c r="AC1598" s="146">
        <v>3</v>
      </c>
      <c r="AZ1598" s="146">
        <v>1</v>
      </c>
      <c r="BA1598" s="146">
        <f>IF(AZ1598=1,G1598,0)</f>
        <v>0</v>
      </c>
      <c r="BB1598" s="146">
        <f>IF(AZ1598=2,G1598,0)</f>
        <v>0</v>
      </c>
      <c r="BC1598" s="146">
        <f>IF(AZ1598=3,G1598,0)</f>
        <v>0</v>
      </c>
      <c r="BD1598" s="146">
        <f>IF(AZ1598=4,G1598,0)</f>
        <v>0</v>
      </c>
      <c r="BE1598" s="146">
        <f>IF(AZ1598=5,G1598,0)</f>
        <v>0</v>
      </c>
      <c r="CA1598" s="170">
        <v>8</v>
      </c>
      <c r="CB1598" s="170">
        <v>0</v>
      </c>
      <c r="CZ1598" s="146">
        <v>0</v>
      </c>
    </row>
    <row r="1599" spans="1:104">
      <c r="A1599" s="184"/>
      <c r="B1599" s="185" t="s">
        <v>76</v>
      </c>
      <c r="C1599" s="186" t="str">
        <f>CONCATENATE(B1594," ",C1594)</f>
        <v>D96 Přesuny suti a vybouraných hmot</v>
      </c>
      <c r="D1599" s="187"/>
      <c r="E1599" s="188"/>
      <c r="F1599" s="189"/>
      <c r="G1599" s="190">
        <f>SUM(G1594:G1598)</f>
        <v>0</v>
      </c>
      <c r="O1599" s="170">
        <v>4</v>
      </c>
      <c r="BA1599" s="191">
        <f>SUM(BA1594:BA1598)</f>
        <v>0</v>
      </c>
      <c r="BB1599" s="191">
        <f>SUM(BB1594:BB1598)</f>
        <v>0</v>
      </c>
      <c r="BC1599" s="191">
        <f>SUM(BC1594:BC1598)</f>
        <v>0</v>
      </c>
      <c r="BD1599" s="191">
        <f>SUM(BD1594:BD1598)</f>
        <v>0</v>
      </c>
      <c r="BE1599" s="191">
        <f>SUM(BE1594:BE1598)</f>
        <v>0</v>
      </c>
    </row>
    <row r="1600" spans="1:104">
      <c r="E1600" s="146"/>
    </row>
    <row r="1601" spans="5:5">
      <c r="E1601" s="146"/>
    </row>
    <row r="1602" spans="5:5">
      <c r="E1602" s="146"/>
    </row>
    <row r="1603" spans="5:5">
      <c r="E1603" s="146"/>
    </row>
    <row r="1604" spans="5:5">
      <c r="E1604" s="146"/>
    </row>
    <row r="1605" spans="5:5">
      <c r="E1605" s="146"/>
    </row>
    <row r="1606" spans="5:5">
      <c r="E1606" s="146"/>
    </row>
    <row r="1607" spans="5:5">
      <c r="E1607" s="146"/>
    </row>
    <row r="1608" spans="5:5">
      <c r="E1608" s="146"/>
    </row>
    <row r="1609" spans="5:5">
      <c r="E1609" s="146"/>
    </row>
    <row r="1610" spans="5:5">
      <c r="E1610" s="146"/>
    </row>
    <row r="1611" spans="5:5">
      <c r="E1611" s="146"/>
    </row>
    <row r="1612" spans="5:5">
      <c r="E1612" s="146"/>
    </row>
    <row r="1613" spans="5:5">
      <c r="E1613" s="146"/>
    </row>
    <row r="1614" spans="5:5">
      <c r="E1614" s="146"/>
    </row>
    <row r="1615" spans="5:5">
      <c r="E1615" s="146"/>
    </row>
    <row r="1616" spans="5:5">
      <c r="E1616" s="146"/>
    </row>
    <row r="1617" spans="1:7">
      <c r="E1617" s="146"/>
    </row>
    <row r="1618" spans="1:7">
      <c r="E1618" s="146"/>
    </row>
    <row r="1619" spans="1:7">
      <c r="E1619" s="146"/>
    </row>
    <row r="1620" spans="1:7">
      <c r="E1620" s="146"/>
    </row>
    <row r="1621" spans="1:7">
      <c r="E1621" s="146"/>
    </row>
    <row r="1622" spans="1:7">
      <c r="E1622" s="146"/>
    </row>
    <row r="1623" spans="1:7">
      <c r="A1623" s="192"/>
      <c r="B1623" s="192"/>
      <c r="C1623" s="192"/>
      <c r="D1623" s="192"/>
      <c r="E1623" s="192"/>
      <c r="F1623" s="192"/>
      <c r="G1623" s="192"/>
    </row>
    <row r="1624" spans="1:7">
      <c r="A1624" s="192"/>
      <c r="B1624" s="192"/>
      <c r="C1624" s="192"/>
      <c r="D1624" s="192"/>
      <c r="E1624" s="192"/>
      <c r="F1624" s="192"/>
      <c r="G1624" s="192"/>
    </row>
    <row r="1625" spans="1:7">
      <c r="A1625" s="192"/>
      <c r="B1625" s="192"/>
      <c r="C1625" s="192"/>
      <c r="D1625" s="192"/>
      <c r="E1625" s="192"/>
      <c r="F1625" s="192"/>
      <c r="G1625" s="192"/>
    </row>
    <row r="1626" spans="1:7">
      <c r="A1626" s="192"/>
      <c r="B1626" s="192"/>
      <c r="C1626" s="192"/>
      <c r="D1626" s="192"/>
      <c r="E1626" s="192"/>
      <c r="F1626" s="192"/>
      <c r="G1626" s="192"/>
    </row>
    <row r="1627" spans="1:7">
      <c r="E1627" s="146"/>
    </row>
    <row r="1628" spans="1:7">
      <c r="E1628" s="146"/>
    </row>
    <row r="1629" spans="1:7">
      <c r="E1629" s="146"/>
    </row>
    <row r="1630" spans="1:7">
      <c r="E1630" s="146"/>
    </row>
    <row r="1631" spans="1:7">
      <c r="E1631" s="146"/>
    </row>
    <row r="1632" spans="1:7">
      <c r="E1632" s="146"/>
    </row>
    <row r="1633" spans="5:5">
      <c r="E1633" s="146"/>
    </row>
    <row r="1634" spans="5:5">
      <c r="E1634" s="146"/>
    </row>
    <row r="1635" spans="5:5">
      <c r="E1635" s="146"/>
    </row>
    <row r="1636" spans="5:5">
      <c r="E1636" s="146"/>
    </row>
    <row r="1637" spans="5:5">
      <c r="E1637" s="146"/>
    </row>
    <row r="1638" spans="5:5">
      <c r="E1638" s="146"/>
    </row>
    <row r="1639" spans="5:5">
      <c r="E1639" s="146"/>
    </row>
    <row r="1640" spans="5:5">
      <c r="E1640" s="146"/>
    </row>
    <row r="1641" spans="5:5">
      <c r="E1641" s="146"/>
    </row>
    <row r="1642" spans="5:5">
      <c r="E1642" s="146"/>
    </row>
    <row r="1643" spans="5:5">
      <c r="E1643" s="146"/>
    </row>
    <row r="1644" spans="5:5">
      <c r="E1644" s="146"/>
    </row>
    <row r="1645" spans="5:5">
      <c r="E1645" s="146"/>
    </row>
    <row r="1646" spans="5:5">
      <c r="E1646" s="146"/>
    </row>
    <row r="1647" spans="5:5">
      <c r="E1647" s="146"/>
    </row>
    <row r="1648" spans="5:5">
      <c r="E1648" s="146"/>
    </row>
    <row r="1649" spans="1:7">
      <c r="E1649" s="146"/>
    </row>
    <row r="1650" spans="1:7">
      <c r="E1650" s="146"/>
    </row>
    <row r="1651" spans="1:7">
      <c r="E1651" s="146"/>
    </row>
    <row r="1652" spans="1:7">
      <c r="E1652" s="146"/>
    </row>
    <row r="1653" spans="1:7">
      <c r="E1653" s="146"/>
    </row>
    <row r="1654" spans="1:7">
      <c r="E1654" s="146"/>
    </row>
    <row r="1655" spans="1:7">
      <c r="E1655" s="146"/>
    </row>
    <row r="1656" spans="1:7">
      <c r="E1656" s="146"/>
    </row>
    <row r="1657" spans="1:7">
      <c r="E1657" s="146"/>
    </row>
    <row r="1658" spans="1:7">
      <c r="A1658" s="193"/>
      <c r="B1658" s="193"/>
    </row>
    <row r="1659" spans="1:7">
      <c r="A1659" s="192"/>
      <c r="B1659" s="192"/>
      <c r="C1659" s="195"/>
      <c r="D1659" s="195"/>
      <c r="E1659" s="196"/>
      <c r="F1659" s="195"/>
      <c r="G1659" s="197"/>
    </row>
    <row r="1660" spans="1:7">
      <c r="A1660" s="198"/>
      <c r="B1660" s="198"/>
      <c r="C1660" s="192"/>
      <c r="D1660" s="192"/>
      <c r="E1660" s="199"/>
      <c r="F1660" s="192"/>
      <c r="G1660" s="192"/>
    </row>
    <row r="1661" spans="1:7">
      <c r="A1661" s="192"/>
      <c r="B1661" s="192"/>
      <c r="C1661" s="192"/>
      <c r="D1661" s="192"/>
      <c r="E1661" s="199"/>
      <c r="F1661" s="192"/>
      <c r="G1661" s="192"/>
    </row>
    <row r="1662" spans="1:7">
      <c r="A1662" s="192"/>
      <c r="B1662" s="192"/>
      <c r="C1662" s="192"/>
      <c r="D1662" s="192"/>
      <c r="E1662" s="199"/>
      <c r="F1662" s="192"/>
      <c r="G1662" s="192"/>
    </row>
    <row r="1663" spans="1:7">
      <c r="A1663" s="192"/>
      <c r="B1663" s="192"/>
      <c r="C1663" s="192"/>
      <c r="D1663" s="192"/>
      <c r="E1663" s="199"/>
      <c r="F1663" s="192"/>
      <c r="G1663" s="192"/>
    </row>
    <row r="1664" spans="1:7">
      <c r="A1664" s="192"/>
      <c r="B1664" s="192"/>
      <c r="C1664" s="192"/>
      <c r="D1664" s="192"/>
      <c r="E1664" s="199"/>
      <c r="F1664" s="192"/>
      <c r="G1664" s="192"/>
    </row>
    <row r="1665" spans="1:7">
      <c r="A1665" s="192"/>
      <c r="B1665" s="192"/>
      <c r="C1665" s="192"/>
      <c r="D1665" s="192"/>
      <c r="E1665" s="199"/>
      <c r="F1665" s="192"/>
      <c r="G1665" s="192"/>
    </row>
    <row r="1666" spans="1:7">
      <c r="A1666" s="192"/>
      <c r="B1666" s="192"/>
      <c r="C1666" s="192"/>
      <c r="D1666" s="192"/>
      <c r="E1666" s="199"/>
      <c r="F1666" s="192"/>
      <c r="G1666" s="192"/>
    </row>
    <row r="1667" spans="1:7">
      <c r="A1667" s="192"/>
      <c r="B1667" s="192"/>
      <c r="C1667" s="192"/>
      <c r="D1667" s="192"/>
      <c r="E1667" s="199"/>
      <c r="F1667" s="192"/>
      <c r="G1667" s="192"/>
    </row>
    <row r="1668" spans="1:7">
      <c r="A1668" s="192"/>
      <c r="B1668" s="192"/>
      <c r="C1668" s="192"/>
      <c r="D1668" s="192"/>
      <c r="E1668" s="199"/>
      <c r="F1668" s="192"/>
      <c r="G1668" s="192"/>
    </row>
    <row r="1669" spans="1:7">
      <c r="A1669" s="192"/>
      <c r="B1669" s="192"/>
      <c r="C1669" s="192"/>
      <c r="D1669" s="192"/>
      <c r="E1669" s="199"/>
      <c r="F1669" s="192"/>
      <c r="G1669" s="192"/>
    </row>
    <row r="1670" spans="1:7">
      <c r="A1670" s="192"/>
      <c r="B1670" s="192"/>
      <c r="C1670" s="192"/>
      <c r="D1670" s="192"/>
      <c r="E1670" s="199"/>
      <c r="F1670" s="192"/>
      <c r="G1670" s="192"/>
    </row>
    <row r="1671" spans="1:7">
      <c r="A1671" s="192"/>
      <c r="B1671" s="192"/>
      <c r="C1671" s="192"/>
      <c r="D1671" s="192"/>
      <c r="E1671" s="199"/>
      <c r="F1671" s="192"/>
      <c r="G1671" s="192"/>
    </row>
    <row r="1672" spans="1:7">
      <c r="A1672" s="192"/>
      <c r="B1672" s="192"/>
      <c r="C1672" s="192"/>
      <c r="D1672" s="192"/>
      <c r="E1672" s="199"/>
      <c r="F1672" s="192"/>
      <c r="G1672" s="192"/>
    </row>
  </sheetData>
  <mergeCells count="1506">
    <mergeCell ref="C1587:D1587"/>
    <mergeCell ref="C1579:D1579"/>
    <mergeCell ref="C1580:D1580"/>
    <mergeCell ref="C1581:D1581"/>
    <mergeCell ref="C1582:D1582"/>
    <mergeCell ref="C1583:D1583"/>
    <mergeCell ref="C1573:D1573"/>
    <mergeCell ref="C1574:D1574"/>
    <mergeCell ref="C1575:D1575"/>
    <mergeCell ref="C1576:D1576"/>
    <mergeCell ref="C1577:D1577"/>
    <mergeCell ref="C1578:D1578"/>
    <mergeCell ref="C1567:D1567"/>
    <mergeCell ref="C1568:D1568"/>
    <mergeCell ref="C1569:D1569"/>
    <mergeCell ref="C1570:D1570"/>
    <mergeCell ref="C1571:D1571"/>
    <mergeCell ref="C1572:D1572"/>
    <mergeCell ref="C1561:D1561"/>
    <mergeCell ref="C1562:D1562"/>
    <mergeCell ref="C1563:D1563"/>
    <mergeCell ref="C1564:D1564"/>
    <mergeCell ref="C1565:D1565"/>
    <mergeCell ref="C1566:D1566"/>
    <mergeCell ref="C1555:D1555"/>
    <mergeCell ref="C1556:D1556"/>
    <mergeCell ref="C1557:D1557"/>
    <mergeCell ref="C1558:D1558"/>
    <mergeCell ref="C1559:D1559"/>
    <mergeCell ref="C1560:D1560"/>
    <mergeCell ref="C1549:D1549"/>
    <mergeCell ref="C1550:D1550"/>
    <mergeCell ref="C1551:D1551"/>
    <mergeCell ref="C1552:D1552"/>
    <mergeCell ref="C1553:D1553"/>
    <mergeCell ref="C1554:D1554"/>
    <mergeCell ref="C1543:D1543"/>
    <mergeCell ref="C1544:D1544"/>
    <mergeCell ref="C1545:D1545"/>
    <mergeCell ref="C1546:D1546"/>
    <mergeCell ref="C1547:D1547"/>
    <mergeCell ref="C1548:D1548"/>
    <mergeCell ref="C1537:D1537"/>
    <mergeCell ref="C1538:D1538"/>
    <mergeCell ref="C1539:D1539"/>
    <mergeCell ref="C1540:D1540"/>
    <mergeCell ref="C1541:D1541"/>
    <mergeCell ref="C1542:D1542"/>
    <mergeCell ref="C1525:D1525"/>
    <mergeCell ref="C1526:D1526"/>
    <mergeCell ref="C1527:D1527"/>
    <mergeCell ref="C1529:D1529"/>
    <mergeCell ref="C1535:D1535"/>
    <mergeCell ref="C1536:D1536"/>
    <mergeCell ref="C1519:D1519"/>
    <mergeCell ref="C1520:D1520"/>
    <mergeCell ref="C1521:D1521"/>
    <mergeCell ref="C1522:D1522"/>
    <mergeCell ref="C1523:D1523"/>
    <mergeCell ref="C1524:D1524"/>
    <mergeCell ref="C1513:D1513"/>
    <mergeCell ref="C1514:D1514"/>
    <mergeCell ref="C1515:D1515"/>
    <mergeCell ref="C1516:D1516"/>
    <mergeCell ref="C1517:D1517"/>
    <mergeCell ref="C1518:D1518"/>
    <mergeCell ref="C1507:D1507"/>
    <mergeCell ref="C1508:D1508"/>
    <mergeCell ref="C1509:D1509"/>
    <mergeCell ref="C1510:D1510"/>
    <mergeCell ref="C1511:D1511"/>
    <mergeCell ref="C1512:D1512"/>
    <mergeCell ref="C1501:D1501"/>
    <mergeCell ref="C1502:D1502"/>
    <mergeCell ref="C1503:D1503"/>
    <mergeCell ref="C1504:D1504"/>
    <mergeCell ref="C1505:D1505"/>
    <mergeCell ref="C1506:D1506"/>
    <mergeCell ref="C1495:D1495"/>
    <mergeCell ref="C1496:D1496"/>
    <mergeCell ref="C1497:D1497"/>
    <mergeCell ref="C1498:D1498"/>
    <mergeCell ref="C1499:D1499"/>
    <mergeCell ref="C1500:D1500"/>
    <mergeCell ref="C1489:D1489"/>
    <mergeCell ref="C1490:D1490"/>
    <mergeCell ref="C1491:D1491"/>
    <mergeCell ref="C1492:D1492"/>
    <mergeCell ref="C1493:D1493"/>
    <mergeCell ref="C1494:D1494"/>
    <mergeCell ref="C1483:D1483"/>
    <mergeCell ref="C1484:D1484"/>
    <mergeCell ref="C1485:D1485"/>
    <mergeCell ref="C1486:D1486"/>
    <mergeCell ref="C1487:D1487"/>
    <mergeCell ref="C1488:D1488"/>
    <mergeCell ref="C1475:D1475"/>
    <mergeCell ref="C1477:D1477"/>
    <mergeCell ref="C1478:D1478"/>
    <mergeCell ref="C1479:D1479"/>
    <mergeCell ref="C1481:G1481"/>
    <mergeCell ref="C1482:D1482"/>
    <mergeCell ref="C1469:D1469"/>
    <mergeCell ref="C1470:D1470"/>
    <mergeCell ref="C1471:D1471"/>
    <mergeCell ref="C1472:D1472"/>
    <mergeCell ref="C1473:D1473"/>
    <mergeCell ref="C1474:D1474"/>
    <mergeCell ref="C1463:D1463"/>
    <mergeCell ref="C1464:D1464"/>
    <mergeCell ref="C1465:D1465"/>
    <mergeCell ref="C1466:D1466"/>
    <mergeCell ref="C1467:D1467"/>
    <mergeCell ref="C1468:D1468"/>
    <mergeCell ref="C1457:D1457"/>
    <mergeCell ref="C1458:D1458"/>
    <mergeCell ref="C1459:D1459"/>
    <mergeCell ref="C1460:D1460"/>
    <mergeCell ref="C1461:D1461"/>
    <mergeCell ref="C1462:D1462"/>
    <mergeCell ref="C1451:D1451"/>
    <mergeCell ref="C1452:D1452"/>
    <mergeCell ref="C1453:D1453"/>
    <mergeCell ref="C1454:D1454"/>
    <mergeCell ref="C1455:D1455"/>
    <mergeCell ref="C1456:D1456"/>
    <mergeCell ref="C1445:D1445"/>
    <mergeCell ref="C1446:D1446"/>
    <mergeCell ref="C1447:D1447"/>
    <mergeCell ref="C1448:D1448"/>
    <mergeCell ref="C1449:D1449"/>
    <mergeCell ref="C1450:D1450"/>
    <mergeCell ref="C1439:D1439"/>
    <mergeCell ref="C1440:D1440"/>
    <mergeCell ref="C1441:D1441"/>
    <mergeCell ref="C1442:D1442"/>
    <mergeCell ref="C1443:D1443"/>
    <mergeCell ref="C1444:D1444"/>
    <mergeCell ref="C1433:D1433"/>
    <mergeCell ref="C1434:D1434"/>
    <mergeCell ref="C1435:D1435"/>
    <mergeCell ref="C1436:D1436"/>
    <mergeCell ref="C1437:D1437"/>
    <mergeCell ref="C1438:D1438"/>
    <mergeCell ref="C1426:G1426"/>
    <mergeCell ref="C1427:G1427"/>
    <mergeCell ref="C1429:G1429"/>
    <mergeCell ref="C1430:D1430"/>
    <mergeCell ref="C1431:D1431"/>
    <mergeCell ref="C1432:D1432"/>
    <mergeCell ref="C1419:G1419"/>
    <mergeCell ref="C1420:G1420"/>
    <mergeCell ref="C1421:G1421"/>
    <mergeCell ref="C1422:G1422"/>
    <mergeCell ref="C1424:G1424"/>
    <mergeCell ref="C1425:G1425"/>
    <mergeCell ref="C1405:D1405"/>
    <mergeCell ref="C1406:D1406"/>
    <mergeCell ref="C1407:D1407"/>
    <mergeCell ref="C1408:D1408"/>
    <mergeCell ref="C1412:G1412"/>
    <mergeCell ref="C1413:D1413"/>
    <mergeCell ref="C1415:G1415"/>
    <mergeCell ref="C1417:G1417"/>
    <mergeCell ref="C1399:D1399"/>
    <mergeCell ref="C1400:D1400"/>
    <mergeCell ref="C1401:D1401"/>
    <mergeCell ref="C1402:D1402"/>
    <mergeCell ref="C1403:D1403"/>
    <mergeCell ref="C1404:D1404"/>
    <mergeCell ref="C1393:D1393"/>
    <mergeCell ref="C1394:D1394"/>
    <mergeCell ref="C1395:D1395"/>
    <mergeCell ref="C1396:D1396"/>
    <mergeCell ref="C1397:D1397"/>
    <mergeCell ref="C1398:D1398"/>
    <mergeCell ref="C1387:D1387"/>
    <mergeCell ref="C1388:D1388"/>
    <mergeCell ref="C1389:D1389"/>
    <mergeCell ref="C1390:D1390"/>
    <mergeCell ref="C1391:D1391"/>
    <mergeCell ref="C1392:D1392"/>
    <mergeCell ref="C1381:D1381"/>
    <mergeCell ref="C1382:D1382"/>
    <mergeCell ref="C1383:D1383"/>
    <mergeCell ref="C1384:D1384"/>
    <mergeCell ref="C1385:D1385"/>
    <mergeCell ref="C1386:D1386"/>
    <mergeCell ref="C1375:D1375"/>
    <mergeCell ref="C1376:D1376"/>
    <mergeCell ref="C1377:D1377"/>
    <mergeCell ref="C1378:D1378"/>
    <mergeCell ref="C1379:D1379"/>
    <mergeCell ref="C1380:D1380"/>
    <mergeCell ref="C1369:D1369"/>
    <mergeCell ref="C1370:D1370"/>
    <mergeCell ref="C1371:D1371"/>
    <mergeCell ref="C1372:D1372"/>
    <mergeCell ref="C1373:D1373"/>
    <mergeCell ref="C1374:D1374"/>
    <mergeCell ref="C1363:D1363"/>
    <mergeCell ref="C1364:D1364"/>
    <mergeCell ref="C1365:D1365"/>
    <mergeCell ref="C1366:D1366"/>
    <mergeCell ref="C1367:D1367"/>
    <mergeCell ref="C1368:D1368"/>
    <mergeCell ref="C1357:G1357"/>
    <mergeCell ref="C1358:D1358"/>
    <mergeCell ref="C1359:D1359"/>
    <mergeCell ref="C1360:D1360"/>
    <mergeCell ref="C1361:D1361"/>
    <mergeCell ref="C1362:D1362"/>
    <mergeCell ref="C1351:G1351"/>
    <mergeCell ref="C1352:G1352"/>
    <mergeCell ref="C1353:G1353"/>
    <mergeCell ref="C1354:G1354"/>
    <mergeCell ref="C1355:G1355"/>
    <mergeCell ref="C1356:G1356"/>
    <mergeCell ref="C1345:G1345"/>
    <mergeCell ref="C1346:G1346"/>
    <mergeCell ref="C1347:G1347"/>
    <mergeCell ref="C1348:G1348"/>
    <mergeCell ref="C1349:G1349"/>
    <mergeCell ref="C1350:G1350"/>
    <mergeCell ref="C1339:G1339"/>
    <mergeCell ref="C1340:G1340"/>
    <mergeCell ref="C1341:G1341"/>
    <mergeCell ref="C1342:G1342"/>
    <mergeCell ref="C1343:G1343"/>
    <mergeCell ref="C1344:G1344"/>
    <mergeCell ref="C1333:G1333"/>
    <mergeCell ref="C1334:G1334"/>
    <mergeCell ref="C1335:G1335"/>
    <mergeCell ref="C1336:G1336"/>
    <mergeCell ref="C1337:G1337"/>
    <mergeCell ref="C1338:G1338"/>
    <mergeCell ref="C1327:G1327"/>
    <mergeCell ref="C1328:G1328"/>
    <mergeCell ref="C1329:G1329"/>
    <mergeCell ref="C1330:G1330"/>
    <mergeCell ref="C1331:G1331"/>
    <mergeCell ref="C1332:G1332"/>
    <mergeCell ref="C1320:D1320"/>
    <mergeCell ref="C1321:D1321"/>
    <mergeCell ref="C1322:D1322"/>
    <mergeCell ref="C1323:D1323"/>
    <mergeCell ref="C1324:D1324"/>
    <mergeCell ref="C1325:D1325"/>
    <mergeCell ref="C1313:D1313"/>
    <mergeCell ref="C1315:D1315"/>
    <mergeCell ref="C1316:D1316"/>
    <mergeCell ref="C1317:D1317"/>
    <mergeCell ref="C1318:D1318"/>
    <mergeCell ref="C1319:D1319"/>
    <mergeCell ref="C1307:D1307"/>
    <mergeCell ref="C1308:D1308"/>
    <mergeCell ref="C1309:D1309"/>
    <mergeCell ref="C1310:D1310"/>
    <mergeCell ref="C1311:D1311"/>
    <mergeCell ref="C1312:D1312"/>
    <mergeCell ref="C1300:D1300"/>
    <mergeCell ref="C1301:D1301"/>
    <mergeCell ref="C1303:D1303"/>
    <mergeCell ref="C1304:D1304"/>
    <mergeCell ref="C1305:D1305"/>
    <mergeCell ref="C1306:D1306"/>
    <mergeCell ref="C1294:D1294"/>
    <mergeCell ref="C1295:D1295"/>
    <mergeCell ref="C1296:D1296"/>
    <mergeCell ref="C1297:D1297"/>
    <mergeCell ref="C1298:D1298"/>
    <mergeCell ref="C1299:D1299"/>
    <mergeCell ref="C1288:D1288"/>
    <mergeCell ref="C1289:D1289"/>
    <mergeCell ref="C1290:D1290"/>
    <mergeCell ref="C1291:D1291"/>
    <mergeCell ref="C1292:D1292"/>
    <mergeCell ref="C1293:D1293"/>
    <mergeCell ref="C1282:D1282"/>
    <mergeCell ref="C1283:D1283"/>
    <mergeCell ref="C1284:D1284"/>
    <mergeCell ref="C1285:D1285"/>
    <mergeCell ref="C1286:D1286"/>
    <mergeCell ref="C1287:D1287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264:D1264"/>
    <mergeCell ref="C1265:D1265"/>
    <mergeCell ref="C1266:D1266"/>
    <mergeCell ref="C1267:D1267"/>
    <mergeCell ref="C1268:D1268"/>
    <mergeCell ref="C1269:D1269"/>
    <mergeCell ref="C1258:D1258"/>
    <mergeCell ref="C1259:D1259"/>
    <mergeCell ref="C1260:D1260"/>
    <mergeCell ref="C1261:D1261"/>
    <mergeCell ref="C1262:D1262"/>
    <mergeCell ref="C1263:D1263"/>
    <mergeCell ref="C1252:G1252"/>
    <mergeCell ref="C1253:D1253"/>
    <mergeCell ref="C1254:D1254"/>
    <mergeCell ref="C1255:D1255"/>
    <mergeCell ref="C1256:D1256"/>
    <mergeCell ref="C1257:D1257"/>
    <mergeCell ref="C1245:D1245"/>
    <mergeCell ref="C1246:D1246"/>
    <mergeCell ref="C1247:D1247"/>
    <mergeCell ref="C1248:D1248"/>
    <mergeCell ref="C1249:D1249"/>
    <mergeCell ref="C1250:D1250"/>
    <mergeCell ref="C1239:D1239"/>
    <mergeCell ref="C1240:D1240"/>
    <mergeCell ref="C1241:D1241"/>
    <mergeCell ref="C1242:D1242"/>
    <mergeCell ref="C1243:D1243"/>
    <mergeCell ref="C1244:D1244"/>
    <mergeCell ref="C1233:D1233"/>
    <mergeCell ref="C1234:D1234"/>
    <mergeCell ref="C1235:D1235"/>
    <mergeCell ref="C1236:D1236"/>
    <mergeCell ref="C1237:D1237"/>
    <mergeCell ref="C1238:D1238"/>
    <mergeCell ref="C1227:D1227"/>
    <mergeCell ref="C1228:D1228"/>
    <mergeCell ref="C1229:D1229"/>
    <mergeCell ref="C1230:D1230"/>
    <mergeCell ref="C1231:D1231"/>
    <mergeCell ref="C1232:D1232"/>
    <mergeCell ref="C1221:D1221"/>
    <mergeCell ref="C1222:D1222"/>
    <mergeCell ref="C1223:D1223"/>
    <mergeCell ref="C1224:D1224"/>
    <mergeCell ref="C1225:D1225"/>
    <mergeCell ref="C1226:D1226"/>
    <mergeCell ref="C1215:D1215"/>
    <mergeCell ref="C1216:D1216"/>
    <mergeCell ref="C1217:D1217"/>
    <mergeCell ref="C1218:D1218"/>
    <mergeCell ref="C1219:D1219"/>
    <mergeCell ref="C1220:D1220"/>
    <mergeCell ref="C1209:D1209"/>
    <mergeCell ref="C1210:D1210"/>
    <mergeCell ref="C1211:D1211"/>
    <mergeCell ref="C1212:D1212"/>
    <mergeCell ref="C1213:D1213"/>
    <mergeCell ref="C1214:D1214"/>
    <mergeCell ref="C1203:D1203"/>
    <mergeCell ref="C1204:D1204"/>
    <mergeCell ref="C1205:D1205"/>
    <mergeCell ref="C1206:D1206"/>
    <mergeCell ref="C1207:D1207"/>
    <mergeCell ref="C1208:D1208"/>
    <mergeCell ref="C1196:D1196"/>
    <mergeCell ref="C1197:D1197"/>
    <mergeCell ref="C1198:D1198"/>
    <mergeCell ref="C1199:D1199"/>
    <mergeCell ref="C1201:G1201"/>
    <mergeCell ref="C1202:D1202"/>
    <mergeCell ref="C1190:D1190"/>
    <mergeCell ref="C1191:D1191"/>
    <mergeCell ref="C1192:D1192"/>
    <mergeCell ref="C1193:D1193"/>
    <mergeCell ref="C1194:D1194"/>
    <mergeCell ref="C1195:D1195"/>
    <mergeCell ref="C1184:D1184"/>
    <mergeCell ref="C1185:D1185"/>
    <mergeCell ref="C1186:D1186"/>
    <mergeCell ref="C1187:D1187"/>
    <mergeCell ref="C1188:D1188"/>
    <mergeCell ref="C1189:D1189"/>
    <mergeCell ref="C1178:D1178"/>
    <mergeCell ref="C1179:D1179"/>
    <mergeCell ref="C1180:D1180"/>
    <mergeCell ref="C1181:D1181"/>
    <mergeCell ref="C1182:D1182"/>
    <mergeCell ref="C1183:D1183"/>
    <mergeCell ref="C1172:D1172"/>
    <mergeCell ref="C1173:D1173"/>
    <mergeCell ref="C1174:D1174"/>
    <mergeCell ref="C1175:D1175"/>
    <mergeCell ref="C1176:D1176"/>
    <mergeCell ref="C1177:D1177"/>
    <mergeCell ref="C1166:D1166"/>
    <mergeCell ref="C1167:D1167"/>
    <mergeCell ref="C1168:D1168"/>
    <mergeCell ref="C1169:D1169"/>
    <mergeCell ref="C1170:D1170"/>
    <mergeCell ref="C1171:D1171"/>
    <mergeCell ref="C1160:D1160"/>
    <mergeCell ref="C1161:D1161"/>
    <mergeCell ref="C1162:D1162"/>
    <mergeCell ref="C1163:D1163"/>
    <mergeCell ref="C1164:D1164"/>
    <mergeCell ref="C1165:D1165"/>
    <mergeCell ref="C1154:D1154"/>
    <mergeCell ref="C1155:D1155"/>
    <mergeCell ref="C1156:D1156"/>
    <mergeCell ref="C1157:D1157"/>
    <mergeCell ref="C1158:D1158"/>
    <mergeCell ref="C1159:D1159"/>
    <mergeCell ref="C1146:D1146"/>
    <mergeCell ref="C1147:D1147"/>
    <mergeCell ref="C1148:D1148"/>
    <mergeCell ref="C1150:G1150"/>
    <mergeCell ref="C1151:D1151"/>
    <mergeCell ref="C1153:D1153"/>
    <mergeCell ref="C1140:D1140"/>
    <mergeCell ref="C1141:D1141"/>
    <mergeCell ref="C1142:D1142"/>
    <mergeCell ref="C1143:D1143"/>
    <mergeCell ref="C1144:D1144"/>
    <mergeCell ref="C1145:D1145"/>
    <mergeCell ref="C1134:D1134"/>
    <mergeCell ref="C1135:D1135"/>
    <mergeCell ref="C1136:D1136"/>
    <mergeCell ref="C1137:D1137"/>
    <mergeCell ref="C1138:D1138"/>
    <mergeCell ref="C1139:D1139"/>
    <mergeCell ref="C1128:D1128"/>
    <mergeCell ref="C1129:D1129"/>
    <mergeCell ref="C1130:D1130"/>
    <mergeCell ref="C1131:D1131"/>
    <mergeCell ref="C1132:D1132"/>
    <mergeCell ref="C1133:D1133"/>
    <mergeCell ref="C1122:D1122"/>
    <mergeCell ref="C1123:D1123"/>
    <mergeCell ref="C1124:D1124"/>
    <mergeCell ref="C1125:D1125"/>
    <mergeCell ref="C1126:D1126"/>
    <mergeCell ref="C1127:D1127"/>
    <mergeCell ref="C1116:D1116"/>
    <mergeCell ref="C1117:D1117"/>
    <mergeCell ref="C1118:D1118"/>
    <mergeCell ref="C1119:D1119"/>
    <mergeCell ref="C1120:D1120"/>
    <mergeCell ref="C1121:D1121"/>
    <mergeCell ref="C1110:D1110"/>
    <mergeCell ref="C1111:D1111"/>
    <mergeCell ref="C1112:D1112"/>
    <mergeCell ref="C1113:D1113"/>
    <mergeCell ref="C1114:D1114"/>
    <mergeCell ref="C1115:D1115"/>
    <mergeCell ref="C1104:D1104"/>
    <mergeCell ref="C1105:D1105"/>
    <mergeCell ref="C1106:D1106"/>
    <mergeCell ref="C1107:D1107"/>
    <mergeCell ref="C1108:D1108"/>
    <mergeCell ref="C1109:D1109"/>
    <mergeCell ref="C1097:D1097"/>
    <mergeCell ref="C1098:D1098"/>
    <mergeCell ref="C1100:D1100"/>
    <mergeCell ref="C1101:D1101"/>
    <mergeCell ref="C1102:D1102"/>
    <mergeCell ref="C1103:D1103"/>
    <mergeCell ref="C1091:D1091"/>
    <mergeCell ref="C1092:D1092"/>
    <mergeCell ref="C1093:D1093"/>
    <mergeCell ref="C1094:D1094"/>
    <mergeCell ref="C1095:D1095"/>
    <mergeCell ref="C1096:D1096"/>
    <mergeCell ref="C1085:D1085"/>
    <mergeCell ref="C1086:D1086"/>
    <mergeCell ref="C1087:D1087"/>
    <mergeCell ref="C1088:D1088"/>
    <mergeCell ref="C1089:D1089"/>
    <mergeCell ref="C1090:D1090"/>
    <mergeCell ref="C1079:D1079"/>
    <mergeCell ref="C1080:D1080"/>
    <mergeCell ref="C1081:D1081"/>
    <mergeCell ref="C1082:D1082"/>
    <mergeCell ref="C1083:D1083"/>
    <mergeCell ref="C1084:D1084"/>
    <mergeCell ref="C1073:D1073"/>
    <mergeCell ref="C1074:D1074"/>
    <mergeCell ref="C1075:D1075"/>
    <mergeCell ref="C1076:D1076"/>
    <mergeCell ref="C1077:D1077"/>
    <mergeCell ref="C1078:D1078"/>
    <mergeCell ref="C1067:D1067"/>
    <mergeCell ref="C1068:D1068"/>
    <mergeCell ref="C1069:D1069"/>
    <mergeCell ref="C1070:D1070"/>
    <mergeCell ref="C1071:D1071"/>
    <mergeCell ref="C1072:D1072"/>
    <mergeCell ref="C1061:D1061"/>
    <mergeCell ref="C1062:D1062"/>
    <mergeCell ref="C1063:D1063"/>
    <mergeCell ref="C1064:D1064"/>
    <mergeCell ref="C1065:D1065"/>
    <mergeCell ref="C1066:D1066"/>
    <mergeCell ref="C1055:D1055"/>
    <mergeCell ref="C1056:D1056"/>
    <mergeCell ref="C1057:D1057"/>
    <mergeCell ref="C1058:D1058"/>
    <mergeCell ref="C1059:D1059"/>
    <mergeCell ref="C1060:D1060"/>
    <mergeCell ref="C1048:D1048"/>
    <mergeCell ref="C1050:D1050"/>
    <mergeCell ref="C1051:D1051"/>
    <mergeCell ref="C1052:D1052"/>
    <mergeCell ref="C1053:D1053"/>
    <mergeCell ref="C1054:D1054"/>
    <mergeCell ref="C1042:D1042"/>
    <mergeCell ref="C1043:D1043"/>
    <mergeCell ref="C1044:D1044"/>
    <mergeCell ref="C1045:D1045"/>
    <mergeCell ref="C1046:D1046"/>
    <mergeCell ref="C1047:D1047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12:D1012"/>
    <mergeCell ref="C1013:D1013"/>
    <mergeCell ref="C1014:D1014"/>
    <mergeCell ref="C1015:D1015"/>
    <mergeCell ref="C1016:D1016"/>
    <mergeCell ref="C1017:D1017"/>
    <mergeCell ref="C1006:D1006"/>
    <mergeCell ref="C1007:D1007"/>
    <mergeCell ref="C1008:D1008"/>
    <mergeCell ref="C1009:D1009"/>
    <mergeCell ref="C1010:D1010"/>
    <mergeCell ref="C1011:D1011"/>
    <mergeCell ref="C1000:D1000"/>
    <mergeCell ref="C1001:D1001"/>
    <mergeCell ref="C1002:D1002"/>
    <mergeCell ref="C1003:D1003"/>
    <mergeCell ref="C1004:D1004"/>
    <mergeCell ref="C1005:D1005"/>
    <mergeCell ref="C993:D993"/>
    <mergeCell ref="C994:D994"/>
    <mergeCell ref="C995:D995"/>
    <mergeCell ref="C996:D996"/>
    <mergeCell ref="C997:D997"/>
    <mergeCell ref="C998:D998"/>
    <mergeCell ref="C987:D987"/>
    <mergeCell ref="C988:D988"/>
    <mergeCell ref="C989:D989"/>
    <mergeCell ref="C990:D990"/>
    <mergeCell ref="C991:D991"/>
    <mergeCell ref="C992:D992"/>
    <mergeCell ref="C981:D981"/>
    <mergeCell ref="C982:D982"/>
    <mergeCell ref="C983:D983"/>
    <mergeCell ref="C984:D984"/>
    <mergeCell ref="C985:D985"/>
    <mergeCell ref="C986:D986"/>
    <mergeCell ref="C975:D975"/>
    <mergeCell ref="C976:D976"/>
    <mergeCell ref="C977:D977"/>
    <mergeCell ref="C978:D978"/>
    <mergeCell ref="C979:D979"/>
    <mergeCell ref="C980:D980"/>
    <mergeCell ref="C969:D969"/>
    <mergeCell ref="C970:D970"/>
    <mergeCell ref="C971:D971"/>
    <mergeCell ref="C972:D972"/>
    <mergeCell ref="C973:D973"/>
    <mergeCell ref="C974:D974"/>
    <mergeCell ref="C963:D963"/>
    <mergeCell ref="C964:D964"/>
    <mergeCell ref="C965:D965"/>
    <mergeCell ref="C966:D966"/>
    <mergeCell ref="C967:D967"/>
    <mergeCell ref="C968:D968"/>
    <mergeCell ref="C957:D957"/>
    <mergeCell ref="C958:D958"/>
    <mergeCell ref="C959:D959"/>
    <mergeCell ref="C960:D960"/>
    <mergeCell ref="C961:D961"/>
    <mergeCell ref="C962:D962"/>
    <mergeCell ref="C950:D950"/>
    <mergeCell ref="C952:G952"/>
    <mergeCell ref="C953:D953"/>
    <mergeCell ref="C954:D954"/>
    <mergeCell ref="C955:D955"/>
    <mergeCell ref="C956:D956"/>
    <mergeCell ref="C944:D944"/>
    <mergeCell ref="C945:D945"/>
    <mergeCell ref="C946:D946"/>
    <mergeCell ref="C947:D947"/>
    <mergeCell ref="C948:D948"/>
    <mergeCell ref="C949:D949"/>
    <mergeCell ref="C938:D938"/>
    <mergeCell ref="C939:D939"/>
    <mergeCell ref="C940:D940"/>
    <mergeCell ref="C941:D941"/>
    <mergeCell ref="C942:D942"/>
    <mergeCell ref="C943:D943"/>
    <mergeCell ref="C932:D932"/>
    <mergeCell ref="C933:D933"/>
    <mergeCell ref="C934:D934"/>
    <mergeCell ref="C935:D935"/>
    <mergeCell ref="C936:D936"/>
    <mergeCell ref="C937:D937"/>
    <mergeCell ref="C926:D926"/>
    <mergeCell ref="C927:D927"/>
    <mergeCell ref="C928:D928"/>
    <mergeCell ref="C929:D929"/>
    <mergeCell ref="C930:D930"/>
    <mergeCell ref="C931:D931"/>
    <mergeCell ref="C920:D920"/>
    <mergeCell ref="C921:D921"/>
    <mergeCell ref="C922:D922"/>
    <mergeCell ref="C923:D923"/>
    <mergeCell ref="C924:D924"/>
    <mergeCell ref="C925:D925"/>
    <mergeCell ref="C914:D914"/>
    <mergeCell ref="C915:D915"/>
    <mergeCell ref="C916:D916"/>
    <mergeCell ref="C917:D917"/>
    <mergeCell ref="C918:D918"/>
    <mergeCell ref="C919:D919"/>
    <mergeCell ref="C908:D908"/>
    <mergeCell ref="C909:D909"/>
    <mergeCell ref="C910:D910"/>
    <mergeCell ref="C911:D911"/>
    <mergeCell ref="C912:D912"/>
    <mergeCell ref="C913:D913"/>
    <mergeCell ref="C901:D901"/>
    <mergeCell ref="C902:D902"/>
    <mergeCell ref="C904:G904"/>
    <mergeCell ref="C905:D905"/>
    <mergeCell ref="C906:D906"/>
    <mergeCell ref="C907:D907"/>
    <mergeCell ref="C895:D895"/>
    <mergeCell ref="C896:D896"/>
    <mergeCell ref="C897:D897"/>
    <mergeCell ref="C898:D898"/>
    <mergeCell ref="C899:D899"/>
    <mergeCell ref="C900:D900"/>
    <mergeCell ref="C889:D889"/>
    <mergeCell ref="C890:D890"/>
    <mergeCell ref="C891:D891"/>
    <mergeCell ref="C892:D892"/>
    <mergeCell ref="C893:D893"/>
    <mergeCell ref="C894:D894"/>
    <mergeCell ref="C883:D883"/>
    <mergeCell ref="C884:D884"/>
    <mergeCell ref="C885:D885"/>
    <mergeCell ref="C886:D886"/>
    <mergeCell ref="C887:D887"/>
    <mergeCell ref="C888:D888"/>
    <mergeCell ref="C877:D877"/>
    <mergeCell ref="C878:D878"/>
    <mergeCell ref="C879:D879"/>
    <mergeCell ref="C880:D880"/>
    <mergeCell ref="C881:D881"/>
    <mergeCell ref="C882:D882"/>
    <mergeCell ref="C871:D871"/>
    <mergeCell ref="C872:D872"/>
    <mergeCell ref="C873:D873"/>
    <mergeCell ref="C874:D874"/>
    <mergeCell ref="C875:D875"/>
    <mergeCell ref="C876:D876"/>
    <mergeCell ref="C865:D865"/>
    <mergeCell ref="C866:D866"/>
    <mergeCell ref="C867:D867"/>
    <mergeCell ref="C868:D868"/>
    <mergeCell ref="C869:D869"/>
    <mergeCell ref="C870:D870"/>
    <mergeCell ref="C859:D859"/>
    <mergeCell ref="C860:D860"/>
    <mergeCell ref="C861:D861"/>
    <mergeCell ref="C862:D862"/>
    <mergeCell ref="C863:D863"/>
    <mergeCell ref="C864:D864"/>
    <mergeCell ref="C852:D852"/>
    <mergeCell ref="C853:D853"/>
    <mergeCell ref="C854:D854"/>
    <mergeCell ref="C856:G856"/>
    <mergeCell ref="C857:D857"/>
    <mergeCell ref="C858:D858"/>
    <mergeCell ref="C846:D846"/>
    <mergeCell ref="C847:D847"/>
    <mergeCell ref="C848:D848"/>
    <mergeCell ref="C849:D849"/>
    <mergeCell ref="C850:D850"/>
    <mergeCell ref="C851:D851"/>
    <mergeCell ref="C840:D840"/>
    <mergeCell ref="C841:D841"/>
    <mergeCell ref="C842:D842"/>
    <mergeCell ref="C843:D843"/>
    <mergeCell ref="C844:D844"/>
    <mergeCell ref="C845:D845"/>
    <mergeCell ref="C834:D834"/>
    <mergeCell ref="C835:D835"/>
    <mergeCell ref="C836:D836"/>
    <mergeCell ref="C837:D837"/>
    <mergeCell ref="C838:D838"/>
    <mergeCell ref="C839:D839"/>
    <mergeCell ref="C828:D828"/>
    <mergeCell ref="C829:D829"/>
    <mergeCell ref="C830:D830"/>
    <mergeCell ref="C831:D831"/>
    <mergeCell ref="C832:D832"/>
    <mergeCell ref="C833:D833"/>
    <mergeCell ref="C822:D822"/>
    <mergeCell ref="C823:D823"/>
    <mergeCell ref="C824:D824"/>
    <mergeCell ref="C825:D825"/>
    <mergeCell ref="C826:D826"/>
    <mergeCell ref="C827:D827"/>
    <mergeCell ref="C816:D816"/>
    <mergeCell ref="C817:D817"/>
    <mergeCell ref="C818:D818"/>
    <mergeCell ref="C819:D819"/>
    <mergeCell ref="C820:D820"/>
    <mergeCell ref="C821:D821"/>
    <mergeCell ref="C810:D810"/>
    <mergeCell ref="C811:D811"/>
    <mergeCell ref="C812:D812"/>
    <mergeCell ref="C813:D813"/>
    <mergeCell ref="C814:D814"/>
    <mergeCell ref="C815:D815"/>
    <mergeCell ref="C801:D801"/>
    <mergeCell ref="C802:D802"/>
    <mergeCell ref="C803:D803"/>
    <mergeCell ref="C805:G805"/>
    <mergeCell ref="C808:G808"/>
    <mergeCell ref="C809:D809"/>
    <mergeCell ref="C794:D794"/>
    <mergeCell ref="C796:D796"/>
    <mergeCell ref="C797:D797"/>
    <mergeCell ref="C798:D798"/>
    <mergeCell ref="C799:D799"/>
    <mergeCell ref="C800:D800"/>
    <mergeCell ref="C788:D788"/>
    <mergeCell ref="C789:D789"/>
    <mergeCell ref="C790:D790"/>
    <mergeCell ref="C791:D791"/>
    <mergeCell ref="C792:D792"/>
    <mergeCell ref="C793:D793"/>
    <mergeCell ref="C782:D782"/>
    <mergeCell ref="C783:D783"/>
    <mergeCell ref="C784:D784"/>
    <mergeCell ref="C785:D785"/>
    <mergeCell ref="C786:D786"/>
    <mergeCell ref="C787:D787"/>
    <mergeCell ref="C776:D776"/>
    <mergeCell ref="C777:D777"/>
    <mergeCell ref="C778:D778"/>
    <mergeCell ref="C779:D779"/>
    <mergeCell ref="C780:D780"/>
    <mergeCell ref="C781:D781"/>
    <mergeCell ref="C770:D770"/>
    <mergeCell ref="C771:D771"/>
    <mergeCell ref="C772:D772"/>
    <mergeCell ref="C773:D773"/>
    <mergeCell ref="C774:D774"/>
    <mergeCell ref="C775:D775"/>
    <mergeCell ref="C764:D764"/>
    <mergeCell ref="C765:D765"/>
    <mergeCell ref="C766:D766"/>
    <mergeCell ref="C767:D767"/>
    <mergeCell ref="C768:D768"/>
    <mergeCell ref="C769:D769"/>
    <mergeCell ref="C758:D758"/>
    <mergeCell ref="C759:D759"/>
    <mergeCell ref="C760:D760"/>
    <mergeCell ref="C761:D761"/>
    <mergeCell ref="C762:D762"/>
    <mergeCell ref="C763:D763"/>
    <mergeCell ref="C752:D752"/>
    <mergeCell ref="C753:D753"/>
    <mergeCell ref="C754:D754"/>
    <mergeCell ref="C755:D755"/>
    <mergeCell ref="C756:D756"/>
    <mergeCell ref="C757:D757"/>
    <mergeCell ref="C743:D743"/>
    <mergeCell ref="C745:G745"/>
    <mergeCell ref="C747:D747"/>
    <mergeCell ref="C749:D749"/>
    <mergeCell ref="C750:D750"/>
    <mergeCell ref="C751:D751"/>
    <mergeCell ref="C736:D736"/>
    <mergeCell ref="C737:D737"/>
    <mergeCell ref="C738:D738"/>
    <mergeCell ref="C739:D739"/>
    <mergeCell ref="C740:D740"/>
    <mergeCell ref="C742:G742"/>
    <mergeCell ref="C729:D729"/>
    <mergeCell ref="C730:D730"/>
    <mergeCell ref="C731:D731"/>
    <mergeCell ref="C733:D733"/>
    <mergeCell ref="C734:D734"/>
    <mergeCell ref="C735:D735"/>
    <mergeCell ref="C723:D723"/>
    <mergeCell ref="C724:D724"/>
    <mergeCell ref="C725:D725"/>
    <mergeCell ref="C726:D726"/>
    <mergeCell ref="C727:D727"/>
    <mergeCell ref="C728:D728"/>
    <mergeCell ref="C717:D717"/>
    <mergeCell ref="C718:D718"/>
    <mergeCell ref="C719:D719"/>
    <mergeCell ref="C720:D720"/>
    <mergeCell ref="C721:D721"/>
    <mergeCell ref="C722:D722"/>
    <mergeCell ref="C711:D711"/>
    <mergeCell ref="C712:D712"/>
    <mergeCell ref="C713:D713"/>
    <mergeCell ref="C714:D714"/>
    <mergeCell ref="C715:D715"/>
    <mergeCell ref="C716:D716"/>
    <mergeCell ref="C705:D705"/>
    <mergeCell ref="C706:D706"/>
    <mergeCell ref="C707:D707"/>
    <mergeCell ref="C708:D708"/>
    <mergeCell ref="C709:D709"/>
    <mergeCell ref="C710:D710"/>
    <mergeCell ref="C699:D699"/>
    <mergeCell ref="C700:D700"/>
    <mergeCell ref="C701:D701"/>
    <mergeCell ref="C702:D702"/>
    <mergeCell ref="C703:D703"/>
    <mergeCell ref="C704:D704"/>
    <mergeCell ref="C693:D693"/>
    <mergeCell ref="C694:D694"/>
    <mergeCell ref="C695:D695"/>
    <mergeCell ref="C696:D696"/>
    <mergeCell ref="C697:D697"/>
    <mergeCell ref="C698:D698"/>
    <mergeCell ref="C687:D687"/>
    <mergeCell ref="C688:D688"/>
    <mergeCell ref="C689:D689"/>
    <mergeCell ref="C690:D690"/>
    <mergeCell ref="C691:D691"/>
    <mergeCell ref="C692:D692"/>
    <mergeCell ref="C680:D680"/>
    <mergeCell ref="C681:D681"/>
    <mergeCell ref="C682:D682"/>
    <mergeCell ref="C683:D683"/>
    <mergeCell ref="C684:D684"/>
    <mergeCell ref="C686:D686"/>
    <mergeCell ref="C674:D674"/>
    <mergeCell ref="C675:D675"/>
    <mergeCell ref="C676:D676"/>
    <mergeCell ref="C677:D677"/>
    <mergeCell ref="C678:D678"/>
    <mergeCell ref="C679:D679"/>
    <mergeCell ref="C668:D668"/>
    <mergeCell ref="C669:D669"/>
    <mergeCell ref="C670:D670"/>
    <mergeCell ref="C671:D671"/>
    <mergeCell ref="C672:D672"/>
    <mergeCell ref="C673:D673"/>
    <mergeCell ref="C662:D662"/>
    <mergeCell ref="C663:D663"/>
    <mergeCell ref="C664:D664"/>
    <mergeCell ref="C665:D665"/>
    <mergeCell ref="C666:D666"/>
    <mergeCell ref="C667:D667"/>
    <mergeCell ref="C656:D656"/>
    <mergeCell ref="C657:D657"/>
    <mergeCell ref="C658:D658"/>
    <mergeCell ref="C659:D659"/>
    <mergeCell ref="C660:D660"/>
    <mergeCell ref="C661:D661"/>
    <mergeCell ref="C650:D650"/>
    <mergeCell ref="C651:D651"/>
    <mergeCell ref="C652:D652"/>
    <mergeCell ref="C653:D653"/>
    <mergeCell ref="C654:D654"/>
    <mergeCell ref="C655:D655"/>
    <mergeCell ref="C644:D644"/>
    <mergeCell ref="C645:D645"/>
    <mergeCell ref="C646:D646"/>
    <mergeCell ref="C647:D647"/>
    <mergeCell ref="C648:D648"/>
    <mergeCell ref="C649:D649"/>
    <mergeCell ref="C638:G638"/>
    <mergeCell ref="C639:D639"/>
    <mergeCell ref="C640:D640"/>
    <mergeCell ref="C641:D641"/>
    <mergeCell ref="C642:D642"/>
    <mergeCell ref="C643:D643"/>
    <mergeCell ref="C631:D631"/>
    <mergeCell ref="C632:D632"/>
    <mergeCell ref="C633:D633"/>
    <mergeCell ref="C634:D634"/>
    <mergeCell ref="C635:D635"/>
    <mergeCell ref="C636:D636"/>
    <mergeCell ref="C625:D625"/>
    <mergeCell ref="C626:D626"/>
    <mergeCell ref="C627:D627"/>
    <mergeCell ref="C628:D628"/>
    <mergeCell ref="C629:D629"/>
    <mergeCell ref="C630:D630"/>
    <mergeCell ref="C619:D619"/>
    <mergeCell ref="C620:D620"/>
    <mergeCell ref="C621:D621"/>
    <mergeCell ref="C622:D622"/>
    <mergeCell ref="C623:D623"/>
    <mergeCell ref="C624:D624"/>
    <mergeCell ref="C613:D613"/>
    <mergeCell ref="C614:D614"/>
    <mergeCell ref="C615:D615"/>
    <mergeCell ref="C616:D616"/>
    <mergeCell ref="C617:D617"/>
    <mergeCell ref="C618:D618"/>
    <mergeCell ref="C607:D607"/>
    <mergeCell ref="C608:D608"/>
    <mergeCell ref="C609:D609"/>
    <mergeCell ref="C610:D610"/>
    <mergeCell ref="C611:D611"/>
    <mergeCell ref="C612:D612"/>
    <mergeCell ref="C601:D601"/>
    <mergeCell ref="C602:D602"/>
    <mergeCell ref="C603:D603"/>
    <mergeCell ref="C604:D604"/>
    <mergeCell ref="C605:D605"/>
    <mergeCell ref="C606:D606"/>
    <mergeCell ref="C595:D595"/>
    <mergeCell ref="C596:D596"/>
    <mergeCell ref="C597:D597"/>
    <mergeCell ref="C598:D598"/>
    <mergeCell ref="C599:D599"/>
    <mergeCell ref="C600:D600"/>
    <mergeCell ref="C588:D588"/>
    <mergeCell ref="C589:D589"/>
    <mergeCell ref="C591:D591"/>
    <mergeCell ref="C592:D592"/>
    <mergeCell ref="C593:D593"/>
    <mergeCell ref="C594:D594"/>
    <mergeCell ref="C582:D582"/>
    <mergeCell ref="C583:D583"/>
    <mergeCell ref="C584:D584"/>
    <mergeCell ref="C585:D585"/>
    <mergeCell ref="C586:D586"/>
    <mergeCell ref="C587:D587"/>
    <mergeCell ref="C576:D576"/>
    <mergeCell ref="C577:D577"/>
    <mergeCell ref="C578:D578"/>
    <mergeCell ref="C579:D579"/>
    <mergeCell ref="C580:D580"/>
    <mergeCell ref="C581:D581"/>
    <mergeCell ref="C570:D570"/>
    <mergeCell ref="C571:D571"/>
    <mergeCell ref="C572:D572"/>
    <mergeCell ref="C573:D573"/>
    <mergeCell ref="C574:D574"/>
    <mergeCell ref="C575:D575"/>
    <mergeCell ref="C564:D564"/>
    <mergeCell ref="C565:D565"/>
    <mergeCell ref="C566:D566"/>
    <mergeCell ref="C567:D567"/>
    <mergeCell ref="C568:D568"/>
    <mergeCell ref="C569:D569"/>
    <mergeCell ref="C558:D558"/>
    <mergeCell ref="C559:D559"/>
    <mergeCell ref="C560:D560"/>
    <mergeCell ref="C561:D561"/>
    <mergeCell ref="C562:D562"/>
    <mergeCell ref="C563:D563"/>
    <mergeCell ref="C552:D552"/>
    <mergeCell ref="C553:D553"/>
    <mergeCell ref="C554:D554"/>
    <mergeCell ref="C555:D555"/>
    <mergeCell ref="C556:D556"/>
    <mergeCell ref="C557:D557"/>
    <mergeCell ref="C546:D546"/>
    <mergeCell ref="C547:D547"/>
    <mergeCell ref="C548:D548"/>
    <mergeCell ref="C549:D549"/>
    <mergeCell ref="C550:D550"/>
    <mergeCell ref="C551:D551"/>
    <mergeCell ref="C539:D539"/>
    <mergeCell ref="C540:D540"/>
    <mergeCell ref="C541:D541"/>
    <mergeCell ref="C543:G543"/>
    <mergeCell ref="C544:D544"/>
    <mergeCell ref="C545:D545"/>
    <mergeCell ref="C533:G533"/>
    <mergeCell ref="C534:D534"/>
    <mergeCell ref="C535:D535"/>
    <mergeCell ref="C536:D536"/>
    <mergeCell ref="C537:D537"/>
    <mergeCell ref="C538:D538"/>
    <mergeCell ref="C526:D526"/>
    <mergeCell ref="C527:D527"/>
    <mergeCell ref="C528:D528"/>
    <mergeCell ref="C529:D529"/>
    <mergeCell ref="C530:D530"/>
    <mergeCell ref="C531:D531"/>
    <mergeCell ref="C520:D520"/>
    <mergeCell ref="C521:D521"/>
    <mergeCell ref="C522:D522"/>
    <mergeCell ref="C523:D523"/>
    <mergeCell ref="C524:D524"/>
    <mergeCell ref="C525:D525"/>
    <mergeCell ref="C514:D514"/>
    <mergeCell ref="C515:D515"/>
    <mergeCell ref="C516:D516"/>
    <mergeCell ref="C517:D517"/>
    <mergeCell ref="C518:D518"/>
    <mergeCell ref="C519:D519"/>
    <mergeCell ref="C508:D508"/>
    <mergeCell ref="C509:D509"/>
    <mergeCell ref="C510:D510"/>
    <mergeCell ref="C511:D511"/>
    <mergeCell ref="C512:D512"/>
    <mergeCell ref="C513:D513"/>
    <mergeCell ref="C502:D502"/>
    <mergeCell ref="C503:D503"/>
    <mergeCell ref="C504:D504"/>
    <mergeCell ref="C505:D505"/>
    <mergeCell ref="C506:D506"/>
    <mergeCell ref="C507:D507"/>
    <mergeCell ref="C496:D496"/>
    <mergeCell ref="C497:D497"/>
    <mergeCell ref="C498:D498"/>
    <mergeCell ref="C499:D499"/>
    <mergeCell ref="C500:D500"/>
    <mergeCell ref="C501:D501"/>
    <mergeCell ref="C490:D490"/>
    <mergeCell ref="C491:D491"/>
    <mergeCell ref="C492:D492"/>
    <mergeCell ref="C493:D493"/>
    <mergeCell ref="C494:D494"/>
    <mergeCell ref="C495:D495"/>
    <mergeCell ref="C478:D478"/>
    <mergeCell ref="C482:G482"/>
    <mergeCell ref="C483:D483"/>
    <mergeCell ref="C485:G485"/>
    <mergeCell ref="C486:D486"/>
    <mergeCell ref="C487:D487"/>
    <mergeCell ref="C488:D488"/>
    <mergeCell ref="C489:D489"/>
    <mergeCell ref="C472:D472"/>
    <mergeCell ref="C473:D473"/>
    <mergeCell ref="C474:D474"/>
    <mergeCell ref="C475:D475"/>
    <mergeCell ref="C476:D476"/>
    <mergeCell ref="C477:D477"/>
    <mergeCell ref="C466:D466"/>
    <mergeCell ref="C467:D467"/>
    <mergeCell ref="C468:D468"/>
    <mergeCell ref="C469:D469"/>
    <mergeCell ref="C470:D470"/>
    <mergeCell ref="C471:D471"/>
    <mergeCell ref="C460:D460"/>
    <mergeCell ref="C461:D461"/>
    <mergeCell ref="C462:D462"/>
    <mergeCell ref="C463:D463"/>
    <mergeCell ref="C464:D464"/>
    <mergeCell ref="C465:D465"/>
    <mergeCell ref="C454:D454"/>
    <mergeCell ref="C455:D455"/>
    <mergeCell ref="C456:D456"/>
    <mergeCell ref="C457:D457"/>
    <mergeCell ref="C458:D458"/>
    <mergeCell ref="C459:D459"/>
    <mergeCell ref="C448:D448"/>
    <mergeCell ref="C449:D449"/>
    <mergeCell ref="C450:D450"/>
    <mergeCell ref="C451:D451"/>
    <mergeCell ref="C452:D452"/>
    <mergeCell ref="C453:D453"/>
    <mergeCell ref="C442:D442"/>
    <mergeCell ref="C443:D443"/>
    <mergeCell ref="C444:D444"/>
    <mergeCell ref="C445:D445"/>
    <mergeCell ref="C446:D446"/>
    <mergeCell ref="C447:D447"/>
    <mergeCell ref="C436:D436"/>
    <mergeCell ref="C437:D437"/>
    <mergeCell ref="C438:D438"/>
    <mergeCell ref="C439:D439"/>
    <mergeCell ref="C440:D440"/>
    <mergeCell ref="C441:D441"/>
    <mergeCell ref="C429:D429"/>
    <mergeCell ref="C431:G431"/>
    <mergeCell ref="C432:G432"/>
    <mergeCell ref="C433:D433"/>
    <mergeCell ref="C434:D434"/>
    <mergeCell ref="C435:D435"/>
    <mergeCell ref="C423:D423"/>
    <mergeCell ref="C424:D424"/>
    <mergeCell ref="C425:D425"/>
    <mergeCell ref="C426:D426"/>
    <mergeCell ref="C427:D427"/>
    <mergeCell ref="C428:D428"/>
    <mergeCell ref="C417:D417"/>
    <mergeCell ref="C418:D418"/>
    <mergeCell ref="C419:D419"/>
    <mergeCell ref="C420:D420"/>
    <mergeCell ref="C421:D421"/>
    <mergeCell ref="C422:D422"/>
    <mergeCell ref="C411:D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C391:D391"/>
    <mergeCell ref="C392:D392"/>
    <mergeCell ref="C375:D375"/>
    <mergeCell ref="C379:G379"/>
    <mergeCell ref="C383:G383"/>
    <mergeCell ref="C384:D384"/>
    <mergeCell ref="C385:D385"/>
    <mergeCell ref="C386:D386"/>
    <mergeCell ref="C368:D368"/>
    <mergeCell ref="C369:D369"/>
    <mergeCell ref="C370:D370"/>
    <mergeCell ref="C371:D371"/>
    <mergeCell ref="C372:D372"/>
    <mergeCell ref="C374:G374"/>
    <mergeCell ref="C362:D362"/>
    <mergeCell ref="C363:D363"/>
    <mergeCell ref="C364:D364"/>
    <mergeCell ref="C365:D365"/>
    <mergeCell ref="C366:D366"/>
    <mergeCell ref="C367:D367"/>
    <mergeCell ref="C354:D354"/>
    <mergeCell ref="C355:D355"/>
    <mergeCell ref="C356:D356"/>
    <mergeCell ref="C358:G358"/>
    <mergeCell ref="C360:G360"/>
    <mergeCell ref="C361:D361"/>
    <mergeCell ref="C348:G348"/>
    <mergeCell ref="C349:D349"/>
    <mergeCell ref="C350:D350"/>
    <mergeCell ref="C351:D351"/>
    <mergeCell ref="C352:D352"/>
    <mergeCell ref="C353:D353"/>
    <mergeCell ref="C338:D338"/>
    <mergeCell ref="C339:D339"/>
    <mergeCell ref="C341:G341"/>
    <mergeCell ref="C342:D342"/>
    <mergeCell ref="C344:D344"/>
    <mergeCell ref="C346:G346"/>
    <mergeCell ref="C332:D332"/>
    <mergeCell ref="C333:D333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C331:G331"/>
    <mergeCell ref="C318:D318"/>
    <mergeCell ref="C320:G320"/>
    <mergeCell ref="C321:G321"/>
    <mergeCell ref="C322:D322"/>
    <mergeCell ref="C323:D323"/>
    <mergeCell ref="C324:D324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69:D269"/>
    <mergeCell ref="C271:G271"/>
    <mergeCell ref="C272:G272"/>
    <mergeCell ref="C273:D273"/>
    <mergeCell ref="C274:D274"/>
    <mergeCell ref="C275:D275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0:D220"/>
    <mergeCell ref="C221:D221"/>
    <mergeCell ref="C223:G223"/>
    <mergeCell ref="C224:D224"/>
    <mergeCell ref="C225:D225"/>
    <mergeCell ref="C226:D226"/>
    <mergeCell ref="C214:D214"/>
    <mergeCell ref="C215:D215"/>
    <mergeCell ref="C216:D216"/>
    <mergeCell ref="C217:D217"/>
    <mergeCell ref="C218:D218"/>
    <mergeCell ref="C219:D219"/>
    <mergeCell ref="C205:D205"/>
    <mergeCell ref="C206:D206"/>
    <mergeCell ref="C207:D207"/>
    <mergeCell ref="C209:D209"/>
    <mergeCell ref="C211:G211"/>
    <mergeCell ref="C213:G213"/>
    <mergeCell ref="C199:G199"/>
    <mergeCell ref="C200:D200"/>
    <mergeCell ref="C201:D201"/>
    <mergeCell ref="C202:D202"/>
    <mergeCell ref="C203:D203"/>
    <mergeCell ref="C204:D204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49:D149"/>
    <mergeCell ref="C151:G151"/>
    <mergeCell ref="C152:D152"/>
    <mergeCell ref="C153:D153"/>
    <mergeCell ref="C154:D154"/>
    <mergeCell ref="C155:D155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0:D100"/>
    <mergeCell ref="C101:D101"/>
    <mergeCell ref="C103:G103"/>
    <mergeCell ref="C104:D104"/>
    <mergeCell ref="C105:D105"/>
    <mergeCell ref="C106:D106"/>
    <mergeCell ref="C94:D94"/>
    <mergeCell ref="C95:D95"/>
    <mergeCell ref="C96:D9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G45"/>
    <mergeCell ref="C46:G46"/>
    <mergeCell ref="C47:D47"/>
    <mergeCell ref="C48:D48"/>
    <mergeCell ref="C49:D49"/>
    <mergeCell ref="C50:D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A1:G1"/>
    <mergeCell ref="A3:B3"/>
    <mergeCell ref="A4:B4"/>
    <mergeCell ref="E4:G4"/>
    <mergeCell ref="C10:G10"/>
    <mergeCell ref="C11:G11"/>
    <mergeCell ref="C12:G12"/>
    <mergeCell ref="C13:G13"/>
    <mergeCell ref="C26:D26"/>
    <mergeCell ref="C27:D27"/>
    <mergeCell ref="C28:D28"/>
    <mergeCell ref="C29:D29"/>
    <mergeCell ref="C30:D30"/>
    <mergeCell ref="C31:D31"/>
    <mergeCell ref="C20:G20"/>
    <mergeCell ref="C21:G21"/>
    <mergeCell ref="C22:G22"/>
    <mergeCell ref="C23:G23"/>
    <mergeCell ref="C24:D24"/>
    <mergeCell ref="C25:D25"/>
    <mergeCell ref="C14:G14"/>
    <mergeCell ref="C15:G15"/>
    <mergeCell ref="C16:G16"/>
    <mergeCell ref="C17:G17"/>
    <mergeCell ref="C18:G18"/>
    <mergeCell ref="C19:G19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41</vt:i4>
      </vt:variant>
    </vt:vector>
  </HeadingPairs>
  <TitlesOfParts>
    <vt:vector size="44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Kročil</dc:creator>
  <cp:lastModifiedBy>Tomáš Kročil</cp:lastModifiedBy>
  <dcterms:created xsi:type="dcterms:W3CDTF">2015-04-02T12:18:16Z</dcterms:created>
  <dcterms:modified xsi:type="dcterms:W3CDTF">2015-04-02T12:42:16Z</dcterms:modified>
</cp:coreProperties>
</file>