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05" windowWidth="15975" windowHeight="873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'Rekapitulace'!$G$45</definedName>
    <definedName name="Dodavka0">'Položky'!#REF!</definedName>
    <definedName name="HSV">'Rekapitulace'!$E$45</definedName>
    <definedName name="HSV0">'Položky'!#REF!</definedName>
    <definedName name="HZS">'Rekapitulace'!$I$45</definedName>
    <definedName name="HZS0">'Položky'!#REF!</definedName>
    <definedName name="JKSO">'Krycí list'!$G$2</definedName>
    <definedName name="MJ">'Krycí list'!$G$5</definedName>
    <definedName name="Mont">'Rekapitulace'!$H$45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'Položky'!$A$1:$K$844</definedName>
    <definedName name="_xlnm.Print_Area" localSheetId="1">'Rekapitulace'!$A$1:$I$59</definedName>
    <definedName name="PocetMJ">'Krycí list'!$G$6</definedName>
    <definedName name="Poznamka">'Krycí list'!$B$37</definedName>
    <definedName name="Projektant">'Krycí list'!$C$8</definedName>
    <definedName name="PSV">'Rekapitulace'!$F$45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'Rekapitulace'!$H$58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<sst xmlns="http://schemas.openxmlformats.org/spreadsheetml/2006/main" count="2091" uniqueCount="1170">
  <si>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</si>
  <si>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</si>
  <si>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</si>
  <si>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</si>
  <si>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</si>
  <si>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</si>
  <si>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</si>
  <si>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</si>
  <si>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</si>
  <si>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</si>
  <si>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</si>
  <si>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</si>
  <si>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</si>
  <si>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</si>
  <si>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</si>
  <si>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</si>
  <si>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</si>
  <si>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</si>
  <si>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</si>
  <si>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</si>
  <si>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</si>
  <si>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</si>
  <si>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</si>
  <si>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</si>
  <si>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</si>
  <si>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</si>
  <si>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</si>
  <si>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</si>
  <si>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</si>
  <si>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</si>
  <si>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</si>
  <si>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</si>
  <si>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</si>
  <si>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</si>
  <si>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</si>
  <si>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</si>
  <si>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</si>
  <si>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</si>
  <si>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</si>
  <si>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</si>
  <si>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</si>
  <si>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</si>
  <si>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</si>
  <si>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</si>
  <si>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</si>
  <si>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</si>
  <si>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</si>
  <si>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</si>
  <si>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</si>
  <si>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</si>
  <si>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</si>
  <si>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</si>
  <si>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</si>
  <si>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</si>
  <si>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</si>
  <si>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</si>
  <si>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</si>
  <si>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</si>
  <si>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</si>
  <si>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</si>
  <si>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</si>
  <si>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</si>
  <si>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</si>
  <si>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</si>
  <si>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</si>
  <si>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</si>
  <si>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</si>
  <si>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</si>
  <si>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</si>
  <si>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</si>
  <si>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</si>
  <si>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</si>
  <si>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</si>
  <si>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</si>
  <si>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</si>
  <si>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</si>
  <si>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</si>
  <si>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</si>
  <si>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</si>
  <si>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</si>
  <si>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SLEPÝ ROZPOČET</t>
  </si>
  <si>
    <t>Slepý rozpočet</t>
  </si>
  <si>
    <t>0233</t>
  </si>
  <si>
    <t>Domov pro seniory IRIS</t>
  </si>
  <si>
    <t>SO 01</t>
  </si>
  <si>
    <t>Přístavby</t>
  </si>
  <si>
    <t>801</t>
  </si>
  <si>
    <t>Přístavby - DPS</t>
  </si>
  <si>
    <t>131201101R00</t>
  </si>
  <si>
    <t>Hloubení nezapažených jam v hor.3 do 100 m3</t>
  </si>
  <si>
    <t>m3</t>
  </si>
  <si>
    <t>DC A:1,2*5*5+0,48*8,8*14,614</t>
  </si>
  <si>
    <t>DC D:1,1*4,8*5,5</t>
  </si>
  <si>
    <t>131201109R00</t>
  </si>
  <si>
    <t>Příplatek za lepivost - hloubení nezap.jam v hor.3</t>
  </si>
  <si>
    <t>131201201R00</t>
  </si>
  <si>
    <t>Hloubení zapažených jam v hor.3 do 100 m3</t>
  </si>
  <si>
    <t>DC A:0,72*(8,8*2,5+5*2,5+1,7*10,5+4,2*2,5+4,5*5)+(1,52-0,92)*5*6</t>
  </si>
  <si>
    <t>131201202R00</t>
  </si>
  <si>
    <t>Hloubení zapažených jam v hor.3 do 1000 m3</t>
  </si>
  <si>
    <t>DC D:1,2*9,8*4,5+2,15*5*5+1,4*(5*6+9,8*4,5)</t>
  </si>
  <si>
    <t>131201209R00</t>
  </si>
  <si>
    <t>Příplatek za lepivost - hloubení zapaž.jam v hor.3</t>
  </si>
  <si>
    <t>79,452+210,41</t>
  </si>
  <si>
    <t>132203302R00</t>
  </si>
  <si>
    <t>Hloubení rýh pro drény, hloubky do 1,1 m, v hor.3</t>
  </si>
  <si>
    <t>m</t>
  </si>
  <si>
    <t>kabel O2:0,5*0,8*20</t>
  </si>
  <si>
    <t>151101201R00</t>
  </si>
  <si>
    <t>Pažení stěn výkopu - příložné - hloubky do 4 m</t>
  </si>
  <si>
    <t>m2</t>
  </si>
  <si>
    <t>DCA:1,2*14,614+(1,57-0,92)*5,5</t>
  </si>
  <si>
    <t>DC D:1,2*15,3+(2,85-1,7)*5,5</t>
  </si>
  <si>
    <t>151101211R00</t>
  </si>
  <si>
    <t>Odstranění pažení stěn - příložné - hl. do 4 m</t>
  </si>
  <si>
    <t>161101101R00</t>
  </si>
  <si>
    <t>Svislé přemístění výkopku z hor.1-4 do 2,5 m</t>
  </si>
  <si>
    <t>120,7695+79,452+210,41*0,08</t>
  </si>
  <si>
    <t>162601102R00</t>
  </si>
  <si>
    <t>Vodorovné přemístění výkopku z hor.1-4 do 5000 m</t>
  </si>
  <si>
    <t>120,7695+79,452+210,41</t>
  </si>
  <si>
    <t>167101102R00</t>
  </si>
  <si>
    <t>Nakládání výkopku z hor.1-4 v množství nad 100 m3</t>
  </si>
  <si>
    <t>171201201R00</t>
  </si>
  <si>
    <t>Uložení sypaniny na skl.-modelace na výšku přes 2m</t>
  </si>
  <si>
    <t>171201202T00</t>
  </si>
  <si>
    <t>Poplatek za uložení zeminy na skládku</t>
  </si>
  <si>
    <t>22</t>
  </si>
  <si>
    <t>Vyvěšení kabelu O2 a zpětné uložení do chráničky</t>
  </si>
  <si>
    <t>212</t>
  </si>
  <si>
    <t>Drenáž</t>
  </si>
  <si>
    <t>212750010RAD</t>
  </si>
  <si>
    <t>Trativody z drenážních trubek lože a obsyp štěrkopískem, světlost trub 16 cm</t>
  </si>
  <si>
    <t>Piloty</t>
  </si>
  <si>
    <t>229940040TA0</t>
  </si>
  <si>
    <t>Trubkové mikropiloty D 133, včetně injektáže</t>
  </si>
  <si>
    <t>198*6</t>
  </si>
  <si>
    <t>221</t>
  </si>
  <si>
    <t>Příplatek k mikropilotám na ochranu proti silně agresivním spodním vodám</t>
  </si>
  <si>
    <t>6*198</t>
  </si>
  <si>
    <t>ZV</t>
  </si>
  <si>
    <t>Zámečnický výrobek do pilot D+M</t>
  </si>
  <si>
    <t>kus</t>
  </si>
  <si>
    <t>104+94</t>
  </si>
  <si>
    <t>27</t>
  </si>
  <si>
    <t>Základy</t>
  </si>
  <si>
    <t>273321611R00</t>
  </si>
  <si>
    <t>Železobeton základových desek C 30/37</t>
  </si>
  <si>
    <t>ZD1:0,35*4,15*3,35*2</t>
  </si>
  <si>
    <t>273351215R00</t>
  </si>
  <si>
    <t>Bednění stěn základových desek - zřízení</t>
  </si>
  <si>
    <t>ZD1:0,35*2*(4,15+3,35)*2</t>
  </si>
  <si>
    <t>273351216R00</t>
  </si>
  <si>
    <t>Bednění stěn základových desek - odstranění</t>
  </si>
  <si>
    <t>273361821R00</t>
  </si>
  <si>
    <t>Výztuž základových desek z betonářské ocelí 10505</t>
  </si>
  <si>
    <t>t</t>
  </si>
  <si>
    <t>9,7317*0,12</t>
  </si>
  <si>
    <t>274313811R00</t>
  </si>
  <si>
    <t>Beton základových pasů prostý C 30/37 (B 37)</t>
  </si>
  <si>
    <t>ZP1:0,8*0,05*(27+42,31)</t>
  </si>
  <si>
    <t>ZP2:0,55*0,05*(13,2+14)</t>
  </si>
  <si>
    <t>ZP3:0,55*0,05*(7,95+5,2)</t>
  </si>
  <si>
    <t>ZP4:0,75*0,05*(9,85+8,05)</t>
  </si>
  <si>
    <t>ZP6:0,55*0,05*2,75</t>
  </si>
  <si>
    <t>ZP7:0,7*0,7*0,05*16+0,4*0,05*2,38*8</t>
  </si>
  <si>
    <t>274321611R00</t>
  </si>
  <si>
    <t>Železobeton základových pasů C 30/37 (B 37)</t>
  </si>
  <si>
    <t>ZP1:0,7*1*(27+42,31)</t>
  </si>
  <si>
    <t>ZP2:0,45*1*(13,2+14)</t>
  </si>
  <si>
    <t>ZP3:0,45*1,65*(7,95+5,2)</t>
  </si>
  <si>
    <t>ZP4:0,65*1,65*(9,85+8,05)</t>
  </si>
  <si>
    <t>ZP6:0,45*2,15*2,75</t>
  </si>
  <si>
    <t>ZP7:0,6*0,6*1*16+0,3*1*2,38*8</t>
  </si>
  <si>
    <t>274351215R00</t>
  </si>
  <si>
    <t>Bednění stěn základových pasů - zřízení</t>
  </si>
  <si>
    <t>ZP1:2*1*(27+42,31)</t>
  </si>
  <si>
    <t>ZP2:2*1*(13,2+14)</t>
  </si>
  <si>
    <t>ZP3:2*1,65*(7,95+5,2)</t>
  </si>
  <si>
    <t>ZP4:2*1,65*(9,85+8,05)</t>
  </si>
  <si>
    <t>ZP6:2*2,15*2,75</t>
  </si>
  <si>
    <t>ZP7:0,6*4*1*16+2*1*2,38*8</t>
  </si>
  <si>
    <t>274351216R00</t>
  </si>
  <si>
    <t>Bednění stěn základových pasů - odstranění</t>
  </si>
  <si>
    <t>274361821R00</t>
  </si>
  <si>
    <t>Výztuž základových pasů z betonářské oceli 10 505</t>
  </si>
  <si>
    <t>103,8512*0,12</t>
  </si>
  <si>
    <t>625981119T00</t>
  </si>
  <si>
    <t>Obklad vnějších beton. konstr. STYRODUREM tl.80mm</t>
  </si>
  <si>
    <t>DC A:0,8*(13,1*3+4,15*2+0,65*3)</t>
  </si>
  <si>
    <t>DC D:0,8*2*(13,1+9,8+0,65*3)</t>
  </si>
  <si>
    <t>271100010RA0</t>
  </si>
  <si>
    <t>Polštář pod základy ze štěrkopísku</t>
  </si>
  <si>
    <t>DC A:1,2*5*5-11,472+0,72*1*(11,6*2+4,2*2)+0,9*2,75*(4,25+2,45+2,75)</t>
  </si>
  <si>
    <t>DC D:0,9*(2,75*11,6+1,8*11,6+2,75*(4,3+4,5))+1*1*10*2+1*1,3*2,5</t>
  </si>
  <si>
    <t>3</t>
  </si>
  <si>
    <t>Svislé a kompletní konstrukce</t>
  </si>
  <si>
    <t>311238208R00</t>
  </si>
  <si>
    <t>Zdivo POROTHERM 44 EKO+ P6 na maltu PTH TM, tl.440</t>
  </si>
  <si>
    <t>DC A:2,67*(4+11,5+4,4)-1,2*0,6+0,55*2,67*2</t>
  </si>
  <si>
    <t>2,75*(8,7*2+1,1+12,7)-1,8*1,5*3-1*2,4-0,8*1,5</t>
  </si>
  <si>
    <t>2,75*2*(8,7+12,7)-1,8*1,5*3-1*2,4-0,8*1,5</t>
  </si>
  <si>
    <t>0,2*8,7*2+1*12,7*2</t>
  </si>
  <si>
    <t>DC D:2,35*(9,8*2+11,6)-2,6*2,2*2-1,8*1,5-1,6*1,5-1,2*2,35</t>
  </si>
  <si>
    <t>2,75*(9,8*2+1,1+12,7)-1,8*1,5*4-1,1*2,4</t>
  </si>
  <si>
    <t>2,75*2*(9,8+12,7)-1,8*1,5*4-1,1*2,4</t>
  </si>
  <si>
    <t>0,2*9,8*2+1*12,7*2</t>
  </si>
  <si>
    <t>311238243R00</t>
  </si>
  <si>
    <t>Zdivo POROTHERM 40 Profi  P8/10, tl. 400 mm</t>
  </si>
  <si>
    <t>DC A:2,67*11,6-0,9*1,97*2-1,8*1,97</t>
  </si>
  <si>
    <t>311321412R00</t>
  </si>
  <si>
    <t>Železobeton nadzákladových zdí C 30/37  XC1</t>
  </si>
  <si>
    <t>ZS1:0,15*3,2*(2,9+3+2,75*2)*2</t>
  </si>
  <si>
    <t>ZS2:0,15*4,55*(2,65+2,75+2,5*2)</t>
  </si>
  <si>
    <t>ZS3:0,15*3,2*(2,5+2,75*3)*2</t>
  </si>
  <si>
    <t>ZS4:0,15*4,55*(2,25+2,5*3)</t>
  </si>
  <si>
    <t>VŠ1:0,15*2*(3+2,1)*13,07-0,15*1,38*2,27*4</t>
  </si>
  <si>
    <t>VŠ2:0,15*2*(3+2,1)*12,9-0,15*1,38*2,27*4</t>
  </si>
  <si>
    <t>311351111R00</t>
  </si>
  <si>
    <t>Bednění nadzákl. zdí oboustranné přesné - zřízení</t>
  </si>
  <si>
    <t>ZS1:2*3,2*(2,9+3+2,75*2)*2</t>
  </si>
  <si>
    <t>ZS2:2*4,55*(2,65+2,75+2,5*2)</t>
  </si>
  <si>
    <t>ZS3:2*3,2*(2,5+2,75*3)*2</t>
  </si>
  <si>
    <t>ZS4:2*4,55*(2,25+2,5*3)</t>
  </si>
  <si>
    <t>VŠ1:2*(3+2,7+2,1+2,4)*13,07-1,38*2,27*4</t>
  </si>
  <si>
    <t>VŠ2:2*(3+2,7+2,1+2,4)*12,9-1,38*2,27*4</t>
  </si>
  <si>
    <t>311351112R00</t>
  </si>
  <si>
    <t>Bednění nadzákl. zdí oboustranné přesné - odstr.</t>
  </si>
  <si>
    <t>311361821R00</t>
  </si>
  <si>
    <t>Výztuž nadzákladových zdí z betonářské ocelí 10505</t>
  </si>
  <si>
    <t>71,0545*0,12</t>
  </si>
  <si>
    <t>317168121R00</t>
  </si>
  <si>
    <t>Překlad POROTHERM plochý 145x71x1000 mm</t>
  </si>
  <si>
    <t>317168122R00</t>
  </si>
  <si>
    <t>Překlad POROTHERM plochý 145x71x1250 mm</t>
  </si>
  <si>
    <t>317168123R00</t>
  </si>
  <si>
    <t>Překlad POROTHERM plochý 145x71x1500 mm</t>
  </si>
  <si>
    <t>317168125R00</t>
  </si>
  <si>
    <t>Překlad POROTHERM plochý 145x71x2000 mm</t>
  </si>
  <si>
    <t>317168132R00</t>
  </si>
  <si>
    <t>Překlad POROTHERM 7 vysoký 70x235x1500 mm</t>
  </si>
  <si>
    <t>317168134R00</t>
  </si>
  <si>
    <t>Překlad POROTHERM 7 vysoký 70x235x2000 mm</t>
  </si>
  <si>
    <t>317168135R00</t>
  </si>
  <si>
    <t>Překlad POROTHERM 7 vysoký 70x235x2250 mm</t>
  </si>
  <si>
    <t>317944311R00</t>
  </si>
  <si>
    <t>Válcované nosníky do č.12 osazené do otvorů</t>
  </si>
  <si>
    <t>0,03+0,006504</t>
  </si>
  <si>
    <t>330311911R00</t>
  </si>
  <si>
    <t>Beton sloupů a pilířů prostý C 30/37 XC1</t>
  </si>
  <si>
    <t>DC A:</t>
  </si>
  <si>
    <t>S1:0,3*0,3*(2,65+2,75+2,5*2)*9</t>
  </si>
  <si>
    <t>S2:0,3*0,3*(2,65+2,75+2,5*2)*1</t>
  </si>
  <si>
    <t>S4:0,3*0,3*(2,65+2,75+2,5*2)*1</t>
  </si>
  <si>
    <t>S5:0,3*0,3*(2,65+2,75+2,5*2)*1</t>
  </si>
  <si>
    <t>DC B:</t>
  </si>
  <si>
    <t>S3:0,3*0,3*(2,25+2,5*3)*16</t>
  </si>
  <si>
    <t>331351101R00</t>
  </si>
  <si>
    <t>Bednění sloupů čtyřúhelníkového průřezu - zřízení</t>
  </si>
  <si>
    <t>S1:0,3*4*(2,65+2,75+2,5*2)*9</t>
  </si>
  <si>
    <t>S2:0,3*4*(2,65+2,75+2,5*2)*1</t>
  </si>
  <si>
    <t>S4:0,3*4*(2,65+2,75+2,5*2)*1</t>
  </si>
  <si>
    <t>S5:0,3*4*(2,65+2,75+2,5*2)*1</t>
  </si>
  <si>
    <t>S3:0,3*4*(2,25+2,5*3)*16</t>
  </si>
  <si>
    <t>331351102R00</t>
  </si>
  <si>
    <t>Bednění sloupů čtyřúhelníkového průřezu-odstranění</t>
  </si>
  <si>
    <t>331361821R00</t>
  </si>
  <si>
    <t>Výztuž sloupů hranatých z betonářské oceli 10505</t>
  </si>
  <si>
    <t>25,272*0,12</t>
  </si>
  <si>
    <t>342241161R00</t>
  </si>
  <si>
    <t>Příčky z cihel plných CP29  tl. 65 mm</t>
  </si>
  <si>
    <t>DC D:2,75*(1,4+1,1+0,5)*3-0,7*1,97*3</t>
  </si>
  <si>
    <t>342241162R00</t>
  </si>
  <si>
    <t>Příčky z cihel plných CP29  tl. 140 mm</t>
  </si>
  <si>
    <t>DC A:(2,5*(5,65+1,5+0,15)-1,1*1,97)*3</t>
  </si>
  <si>
    <t>DC D:(2,5*4,3-1,1*1,97)*2</t>
  </si>
  <si>
    <t>342243211U00</t>
  </si>
  <si>
    <t>Příčky cihla CV 14 P10 140mm</t>
  </si>
  <si>
    <t>DC A:2,92*3,15-0,9*1,97</t>
  </si>
  <si>
    <t>(2,75*(2,6+2,9+4,45+2,2+2,45+0,8*3+4,6+4,45+3,35+0,25*2)+1,5*1,8)*3</t>
  </si>
  <si>
    <t>(-0,9*2*2-1,1*1,97*2)*3</t>
  </si>
  <si>
    <t>DC D:2,5*(0,9+5+0,25*2+4,45+3,9+2,2+0,4*2+3,35+0,5+2,2+4,7)-0,9*1,97*4</t>
  </si>
  <si>
    <t>(2,75*(4,6+0,25*2+4,3+1,6*2+1,45+2,2*2+0,4*2+3,2+5,65*2+1,65*2+2,2))*2</t>
  </si>
  <si>
    <t>-(1,1*1,97*4+0,9*2)*2</t>
  </si>
  <si>
    <t>2,75*(2,636+2,2+2,2*2+1,55+1,95+3,05+5,65*2+1,6*2)-1,1*1,97*3</t>
  </si>
  <si>
    <t>-0,9*2-0,8*1,97</t>
  </si>
  <si>
    <t>13331732</t>
  </si>
  <si>
    <t>Úhelník rovnoramenný L jakost 11375   60x 60x 6 mm</t>
  </si>
  <si>
    <t>T</t>
  </si>
  <si>
    <t>0,006504*1,08</t>
  </si>
  <si>
    <t>13410815</t>
  </si>
  <si>
    <t>Tyč ocelová kruhová jakost 11375  D 120 mm</t>
  </si>
  <si>
    <t>1,08*0,03</t>
  </si>
  <si>
    <t>311</t>
  </si>
  <si>
    <t>Sádrokartonové konstrukce</t>
  </si>
  <si>
    <t>342266111RU7</t>
  </si>
  <si>
    <t>Obklad stěn sádrokartonem na ocelovou konstrukci desky standard tl. 12,5 mm, bez izolace</t>
  </si>
  <si>
    <t>DC D:2,65*(1,3+1,8)</t>
  </si>
  <si>
    <t>342267111R00</t>
  </si>
  <si>
    <t>Obklad trámů sádrokartonem dvoustranný do 0,5/0,5m</t>
  </si>
  <si>
    <t>2,75*4</t>
  </si>
  <si>
    <t>4</t>
  </si>
  <si>
    <t>Vodorovné konstrukce</t>
  </si>
  <si>
    <t>411321515R00</t>
  </si>
  <si>
    <t>Stropy deskové ze železobetonu C 30/37  XC1</t>
  </si>
  <si>
    <t>DC A:0,15*(8,55*13,3-3*2,4)*4</t>
  </si>
  <si>
    <t>DC D:0,15*(9,5*13,3-3*2,45)*4</t>
  </si>
  <si>
    <t>411351101RT4</t>
  </si>
  <si>
    <t>Bednění stropů deskových, bednění vlastní -zřízení systémové, včetně podepření, tl. stropu 15 cm</t>
  </si>
  <si>
    <t>DC A:(8,55*13,3-3*2,4)*4</t>
  </si>
  <si>
    <t>DC D:(9,5*13,3-3*2,45)*4</t>
  </si>
  <si>
    <t>Výtah.šachta:0,15*3*2,4*2</t>
  </si>
  <si>
    <t>411361821R00</t>
  </si>
  <si>
    <t>Výztuž stropů z betonářské oceli 10505</t>
  </si>
  <si>
    <t>135,309*0,12</t>
  </si>
  <si>
    <t>413321515R00</t>
  </si>
  <si>
    <t>Nosníky z betonu železového C 30/37  (B 37)</t>
  </si>
  <si>
    <t>P1:0,3*0,25*13,3*6</t>
  </si>
  <si>
    <t>P2:0,3*0,25*13,3*3</t>
  </si>
  <si>
    <t>P3:0,3*0,25*13,3*2</t>
  </si>
  <si>
    <t>P4:0,3*0,25*13,3</t>
  </si>
  <si>
    <t>P5:0,3*0,1*1,2*2+0,3*0,25*12,1*2</t>
  </si>
  <si>
    <t>P6:0,3*0,1*1,2*2+0,3*0,25*12,1*2</t>
  </si>
  <si>
    <t>P7:0,3*0,25*13,3*4</t>
  </si>
  <si>
    <t>P8:0,3*0,25*13,3*4</t>
  </si>
  <si>
    <t>P9:0,3*0,25*13,3*2</t>
  </si>
  <si>
    <t>P10:0,3*0,25*13,3*2</t>
  </si>
  <si>
    <t>P11:0,3*0,15*9,5</t>
  </si>
  <si>
    <t>P12:0,3*0,15*3,5</t>
  </si>
  <si>
    <t>P13:0,3*0,15*3,8</t>
  </si>
  <si>
    <t>P14:0,3*0,25*9,5*7</t>
  </si>
  <si>
    <t>DC D:</t>
  </si>
  <si>
    <t>P15:0,3*0,25*8,4*8</t>
  </si>
  <si>
    <t>P16:0,3*0,4*4,9</t>
  </si>
  <si>
    <t>413351107R00</t>
  </si>
  <si>
    <t>Bednění nosníků - zřízení</t>
  </si>
  <si>
    <t>P1:(0,4+0,3+0,25)*13,3*6</t>
  </si>
  <si>
    <t>P2:(0,25*2+0,3)*13,3*3</t>
  </si>
  <si>
    <t>P3:(0,4+0,3+0,25)*13,3*2</t>
  </si>
  <si>
    <t>P4:(0,3+0,25*2)*13,3</t>
  </si>
  <si>
    <t>P5:(0,25+0,3+0,15)*1,2*2+(0,4+0,3+0,25)*12,1*2</t>
  </si>
  <si>
    <t>P6:(0,1*2+0,3)*1,2*2+(0,25*2+0,3)*12,1*2</t>
  </si>
  <si>
    <t>P7:(0,4+0,3+0,25)*13,3*4</t>
  </si>
  <si>
    <t>P8:(0,3+0,25*2)*13,3*4</t>
  </si>
  <si>
    <t>P9:(0,4+0,3+0,25)*13,3*2</t>
  </si>
  <si>
    <t>P10:(0,3+0,25*2)*13,3*2</t>
  </si>
  <si>
    <t>P11:(0,3+0,15)*9,5</t>
  </si>
  <si>
    <t>P12:(0,3+0,15*2)*3,5</t>
  </si>
  <si>
    <t>P13:(0,3+0,15*2)*3,8</t>
  </si>
  <si>
    <t>P14:(0,3+0,25*2)*9,5*7</t>
  </si>
  <si>
    <t>P15:(0,4+0,3+0,25)*8,4*8</t>
  </si>
  <si>
    <t>P16:(0,3+0,4*2)*4,9</t>
  </si>
  <si>
    <t>413351108R00</t>
  </si>
  <si>
    <t>Bednění nosníků - odstranění</t>
  </si>
  <si>
    <t>413351213R00</t>
  </si>
  <si>
    <t>Podpěrná konstr. nosníků do 10 kPa - zřízení</t>
  </si>
  <si>
    <t>P1:0,3*13,3*6</t>
  </si>
  <si>
    <t>P2:0,3*13,3*3</t>
  </si>
  <si>
    <t>P3:0,3*13,3*2</t>
  </si>
  <si>
    <t>P4:0,3*13,3</t>
  </si>
  <si>
    <t>P6:0,3*1,2*2+0,3*12,1*2</t>
  </si>
  <si>
    <t>P7:0,3*13,3*4</t>
  </si>
  <si>
    <t>P8:0,3*13,3*4</t>
  </si>
  <si>
    <t>P9:0,3*13,3*2</t>
  </si>
  <si>
    <t>P10:0,3*13,3*2</t>
  </si>
  <si>
    <t>P11:0,3*9,5</t>
  </si>
  <si>
    <t>P12:0,3*3,5</t>
  </si>
  <si>
    <t>P13:0,3*3,8</t>
  </si>
  <si>
    <t>P14:0,3*9,5*7</t>
  </si>
  <si>
    <t>P15:0,3*8,4*8</t>
  </si>
  <si>
    <t>P16:0,3*4,9</t>
  </si>
  <si>
    <t>413351214R00</t>
  </si>
  <si>
    <t>Podpěrná konstr. nosníků do 10 kPa - odstranění</t>
  </si>
  <si>
    <t>413361821R00</t>
  </si>
  <si>
    <t>Výztuž nosníků z betonářské oceli 10505</t>
  </si>
  <si>
    <t>39,0855*0,15</t>
  </si>
  <si>
    <t>417321415R00</t>
  </si>
  <si>
    <t>Ztužující pásy a věnce z betonu železového C 30/37</t>
  </si>
  <si>
    <t>V1:0,3*0,2*42,2</t>
  </si>
  <si>
    <t>V2:0,3*0,15*27,02</t>
  </si>
  <si>
    <t>V1:0,3*0,2*44,4</t>
  </si>
  <si>
    <t>417351115R00</t>
  </si>
  <si>
    <t>Bednění ztužujících pásů a věnců - zřízení</t>
  </si>
  <si>
    <t>V1:0,2*2*42,2</t>
  </si>
  <si>
    <t>V2:0,15*2*27,02</t>
  </si>
  <si>
    <t>V1:0,2*2*44,4</t>
  </si>
  <si>
    <t>417351116R00</t>
  </si>
  <si>
    <t>Bednění ztužujících pásů a věnců - odstranění</t>
  </si>
  <si>
    <t>417361821R00</t>
  </si>
  <si>
    <t>Výztuž ztužujících pásů a věnců z oceli 10505</t>
  </si>
  <si>
    <t>7,6278*0,12</t>
  </si>
  <si>
    <t>625990005T00</t>
  </si>
  <si>
    <t>Obklad vnějších konstrukcí minerálem tl.150 mm</t>
  </si>
  <si>
    <t>zboku na průvlacích:0,4*(1,1+8,7*2+13,6)*4+0,4*(1,1+9,8+13,6+9,65)*4</t>
  </si>
  <si>
    <t>V1:0,25*(42,2+44,4)</t>
  </si>
  <si>
    <t>V2:0,2*(27,02+27,02)</t>
  </si>
  <si>
    <t>43</t>
  </si>
  <si>
    <t>Schodiště</t>
  </si>
  <si>
    <t>434311116R00</t>
  </si>
  <si>
    <t>Stupně dusané na terén, na desku, z betonu C 25/30</t>
  </si>
  <si>
    <t>D104:1,1*3</t>
  </si>
  <si>
    <t>434351141R00</t>
  </si>
  <si>
    <t>Bednění stupňů přímočarých - zřízení</t>
  </si>
  <si>
    <t>0,167*1,1*3+0,5*1,25</t>
  </si>
  <si>
    <t>434351142R00</t>
  </si>
  <si>
    <t>Bednění stupňů přímočarých - odstranění</t>
  </si>
  <si>
    <t>SCH1</t>
  </si>
  <si>
    <t>Pororošty</t>
  </si>
  <si>
    <t>0,27*1,2*54+1,488*1,2*3+1,352*1,2*3+1,352*1,74*2+1,488*1,74*3</t>
  </si>
  <si>
    <t>1,352*1,74</t>
  </si>
  <si>
    <t>D+M ocelových schodů - žárově zinkováno</t>
  </si>
  <si>
    <t>kg</t>
  </si>
  <si>
    <t>SCH2</t>
  </si>
  <si>
    <t>0,27*1,1*53+1,388*1,2*3+1,252*1,2*3+1,252*1,74*2+1,388*1,74*3</t>
  </si>
  <si>
    <t>1,252*1,74</t>
  </si>
  <si>
    <t>5</t>
  </si>
  <si>
    <t>Komunikace</t>
  </si>
  <si>
    <t>113106121V01</t>
  </si>
  <si>
    <t>Rozebrání dlažeb z betonových dlaždic na sucho pro opětovné použití</t>
  </si>
  <si>
    <t>564251111R00</t>
  </si>
  <si>
    <t>Podklad ze štěrkopísku po zhutnění tloušťky 15 cm</t>
  </si>
  <si>
    <t>E2:180+11</t>
  </si>
  <si>
    <t>564271111R00</t>
  </si>
  <si>
    <t>Podklad ze štěrkopísku po zhutnění tloušťky 25 cm</t>
  </si>
  <si>
    <t>E1:56,76</t>
  </si>
  <si>
    <t>564831111R00</t>
  </si>
  <si>
    <t>Podklad ze štěrkodrti po zhutnění tloušťky 10 cm</t>
  </si>
  <si>
    <t>596211211U00</t>
  </si>
  <si>
    <t>Klad zámk dl tl80 skA -100m2 chod</t>
  </si>
  <si>
    <t>nová:56,76+11</t>
  </si>
  <si>
    <t>původní:180</t>
  </si>
  <si>
    <t>917862111RT8</t>
  </si>
  <si>
    <t>Osazení stojat. obrub. bet. s opěrou,lože z B 12,5 včetně obrubníku ABO 1 - 15 100/15/30</t>
  </si>
  <si>
    <t>917862111V01</t>
  </si>
  <si>
    <t>Osazení stojat. obrub. bet. s opěrou,lože z B 12,5 včetně obrubníku ABO 5-20 50/20/5</t>
  </si>
  <si>
    <t>918101111R00</t>
  </si>
  <si>
    <t>Lože pod obrubníky nebo obruby dlažeb z B 12,5</t>
  </si>
  <si>
    <t>0,3*0,3*(33+23)</t>
  </si>
  <si>
    <t>59245</t>
  </si>
  <si>
    <t>Dlažba  zámková LOKET    tl. 80mm šedá</t>
  </si>
  <si>
    <t>1,02*67,76</t>
  </si>
  <si>
    <t>59</t>
  </si>
  <si>
    <t>Dlažby a předlažby komunikací</t>
  </si>
  <si>
    <t>7*0,5</t>
  </si>
  <si>
    <t>637211122U00</t>
  </si>
  <si>
    <t>Okap chod beton dlažd tl 6cm písek</t>
  </si>
  <si>
    <t>61</t>
  </si>
  <si>
    <t>Upravy povrchů vnitřní</t>
  </si>
  <si>
    <t>611473112R00</t>
  </si>
  <si>
    <t>Omítka vnitřní stropů ze suché směsi, štuková</t>
  </si>
  <si>
    <t>DC A:13,55+8,67+(14,07+7,15+18,47+5,04+15,07+28,82)*2</t>
  </si>
  <si>
    <t>12,91+7,15+18,2+5+14,84+22,7+4,3</t>
  </si>
  <si>
    <t>DC D:31,2+19,2+(14,41+12,46+1,43+17,9+5,72+18,5+29,05)*2</t>
  </si>
  <si>
    <t>30,66+17,2+18,47+5,72+1,43+21,8+2,8</t>
  </si>
  <si>
    <t>612425931R00</t>
  </si>
  <si>
    <t>Omítka vápenná vnitřního ostění - štuková</t>
  </si>
  <si>
    <t>P1:0,25*(1,8+1,5)*2*19</t>
  </si>
  <si>
    <t>P2:0,25*(1,2+0,6)*2*1</t>
  </si>
  <si>
    <t>P3:0,25*(2,4+1,8+1,5+0,8+0,6)*3</t>
  </si>
  <si>
    <t>P4:0,25*(1,1+2,4*2)*3</t>
  </si>
  <si>
    <t>P5:0,25*(1,2+2,35*2)*1</t>
  </si>
  <si>
    <t>P6:0,25*0,6*4*2</t>
  </si>
  <si>
    <t>P13:0,25*(1,6+1,5)*2*4</t>
  </si>
  <si>
    <t>Z1:0,4*(2,6+2,2*2)*2</t>
  </si>
  <si>
    <t>Z2:0,3*(1,97*2+0,9)*2</t>
  </si>
  <si>
    <t>Z4:0,4*(1,97*2+1,8)</t>
  </si>
  <si>
    <t>612473182R00</t>
  </si>
  <si>
    <t>Omítka vnitřního zdiva ze suché směsi, štuková</t>
  </si>
  <si>
    <t>A102:2,67*14,9-0,9*1,97</t>
  </si>
  <si>
    <t>A103:2,67*11,8-0,9*1,97-1,2*0,6</t>
  </si>
  <si>
    <t>A202,302:(2,65*15,3-1,1*1,97-1,8*1,5)*2</t>
  </si>
  <si>
    <t>A203,303:(2,65*10,7-0,9*2)*2</t>
  </si>
  <si>
    <t>A204,304:(2,65*18-1,1*1,97-1,8*1,5)*2</t>
  </si>
  <si>
    <t>A205,305:(2,65*9-0,9*2)*2</t>
  </si>
  <si>
    <t>A206,306:(2,65*16,1-1,1*1,97-1,8*1,5)*2</t>
  </si>
  <si>
    <t>A207.307:(2,65*36,25-1,1*1,97*4-0,9*2*2-1*2,4-0,8*1,5)*2</t>
  </si>
  <si>
    <t>A402:2,65*14,7-1,1*1,97-1,8*1,5</t>
  </si>
  <si>
    <t>A403:2,65*10,7-0,9*2</t>
  </si>
  <si>
    <t>A404:2,65*18-1,1*1,97-1,8*1,5</t>
  </si>
  <si>
    <t>A405:2,65*9-0,9*2</t>
  </si>
  <si>
    <t>A406:2,65*15,5-1,1*1,97-1,8*1,5</t>
  </si>
  <si>
    <t>A407:2,65*31,55-1,1*1,97*3-0,9*2*2-0,8*2-1*2,4-0,8*1,5</t>
  </si>
  <si>
    <t>A409:2,65*8,3-0,9*2</t>
  </si>
  <si>
    <t>D102:2,85*24-0,9*2-1,6*1,5-1,8*1,5</t>
  </si>
  <si>
    <t>D105:2,85*26,45-0,9*1,97*3-1,2*2,35</t>
  </si>
  <si>
    <t>D202,302:(2,65*15,3-1,1*1,97-1,8*1,5)*2</t>
  </si>
  <si>
    <t>D203,303:(2,65*15,1-1,1*1,97-1,6*1,5)*2</t>
  </si>
  <si>
    <t>D204,304:(2,65*4,8-0,7*1,97)*2</t>
  </si>
  <si>
    <t>D205,305:(2,65*18-1,1*1,97-1,8*1,5)*2</t>
  </si>
  <si>
    <t>D206,306:(2,65*9,6-0,9*2)*2</t>
  </si>
  <si>
    <t>D207,307:(2,65*18-1,1*1,97-1,8*1,5)*2</t>
  </si>
  <si>
    <t>D208,308:(2,65*36,35-1,1*1,97*4-0,7*1,97-0,9*2-1,1*2,4)*2</t>
  </si>
  <si>
    <t>D402:2,65*22,55-1,1*1,97-1,6*1,5-1,8*1,5</t>
  </si>
  <si>
    <t>D403:2,65*17,7-1,1*1,97-1,8*1,5</t>
  </si>
  <si>
    <t>D404:2,65*18-1,1*1,97-1,8*1,5</t>
  </si>
  <si>
    <t>D405:2,65*9,6-0,9*2</t>
  </si>
  <si>
    <t>D406:2,65*4,8-0,7*1,97</t>
  </si>
  <si>
    <t>D407:2,65*31,35-1,1*1,97*3-1,1*2,4-0,7*1,97-0,8*1,97*2</t>
  </si>
  <si>
    <t>D408:2,65*6,7-0,8*1,97</t>
  </si>
  <si>
    <t>612473186R00</t>
  </si>
  <si>
    <t>Příplatek za zabudované rohovníky</t>
  </si>
  <si>
    <t>DC A:0,9*2+1,97*4+1,8+2,65*11*3</t>
  </si>
  <si>
    <t>DC D:2,85*14+2,65*14*3</t>
  </si>
  <si>
    <t>P1:(1,8+1,5)*2*19</t>
  </si>
  <si>
    <t>P2:(1,2+0,6)*2*1</t>
  </si>
  <si>
    <t>P3:(2,4+1,8+1,5+0,8+0,6)*3</t>
  </si>
  <si>
    <t>P4:(1,1+2,4*2)*3</t>
  </si>
  <si>
    <t>P5:(1,2+2,35*2)*1</t>
  </si>
  <si>
    <t>P6:0,6*4*2</t>
  </si>
  <si>
    <t>P13:(1,6+1,5)*2*4</t>
  </si>
  <si>
    <t>613473112R00</t>
  </si>
  <si>
    <t>Omítka vnitřní sloupů ze suchých směsí štuková</t>
  </si>
  <si>
    <t>DC D:2,85*0,5*2+2,65*0,5*6</t>
  </si>
  <si>
    <t>DC A:2,65*0,5*6</t>
  </si>
  <si>
    <t>617421232R00</t>
  </si>
  <si>
    <t>Omítka vnitřní výtah.šachty, MVC, štuková hlazená</t>
  </si>
  <si>
    <t>2*(2,7+2,1)*(14,07+13,9)-1,22*2*8</t>
  </si>
  <si>
    <t>2,7*2,1*2</t>
  </si>
  <si>
    <t>622421411V01</t>
  </si>
  <si>
    <t>Zateplovací systém miner.vlna  tl. 50 mm minerální omítka + disperzní nátěr</t>
  </si>
  <si>
    <t>A106:4,41</t>
  </si>
  <si>
    <t>D103:18</t>
  </si>
  <si>
    <t>D104:26,22</t>
  </si>
  <si>
    <t>62</t>
  </si>
  <si>
    <t>Úpravy povrchů vnější</t>
  </si>
  <si>
    <t>620451212R00</t>
  </si>
  <si>
    <t>Postřik izolací nebo konstr. vnějších, MC, přísada</t>
  </si>
  <si>
    <t>DC A:0,3*(8,725-3,9+12,5+8,8-4,25)</t>
  </si>
  <si>
    <t>DC D:0,5*(9,8-2,6*2+12,5+9,8-1,2)</t>
  </si>
  <si>
    <t>620472921U00</t>
  </si>
  <si>
    <t>Vyrov omítka tmel +tkanina</t>
  </si>
  <si>
    <t>621471119R00</t>
  </si>
  <si>
    <t>Příplatek za provádění úprav na podhledech</t>
  </si>
  <si>
    <t>622311754RT3</t>
  </si>
  <si>
    <t>Zatepl.systém ostění, miner.desky KV 50 mm s omítkou probarvenou</t>
  </si>
  <si>
    <t>nadpraží:0,4*1,8*3+0,4*1,2*4</t>
  </si>
  <si>
    <t>622311835RT6</t>
  </si>
  <si>
    <t>Zatepl.systém  fasáda, miner.desky PV 150 mm s omítkou probarvenou</t>
  </si>
  <si>
    <t>A104:36,9</t>
  </si>
  <si>
    <t>přesah domu:1,1*8,7+0,55*(1,1*2+8,7)</t>
  </si>
  <si>
    <t>přesah domu:1,1*9,8+0,55*(1,1*2+9,8)</t>
  </si>
  <si>
    <t>622405921U00</t>
  </si>
  <si>
    <t>Dilatační lišta průběžná fasáda</t>
  </si>
  <si>
    <t>8,9*2+9,2*2</t>
  </si>
  <si>
    <t>629451111R00</t>
  </si>
  <si>
    <t>Vyrovnávací vrstva MC šířky do 15 cm pod klempíře</t>
  </si>
  <si>
    <t>K1:35</t>
  </si>
  <si>
    <t>K2:1,2</t>
  </si>
  <si>
    <t>K4:1,2</t>
  </si>
  <si>
    <t>K5:2,4</t>
  </si>
  <si>
    <t>622472</t>
  </si>
  <si>
    <t>Omítka stěn vnější hladká probarvená</t>
  </si>
  <si>
    <t>JV:12,2*2,07+13,6*(10,215+0,65)</t>
  </si>
  <si>
    <t>SV:8,725*2,07-3,9*2,05+0,45*(2,35*2+3,9)-1,2*0,6+0,1*(1,2+0,6)*2</t>
  </si>
  <si>
    <t>8,725*10,215-1,8*1,5*-6+0,1*(1,8+1,5*2)*6</t>
  </si>
  <si>
    <t>JZ:8,8*2,07-2,25*2,52+0,45*(4,25+2,35*2)</t>
  </si>
  <si>
    <t>8,7*10,215-1,8*1,5*3-(1*2,4+0,8*1,5)*3+0,1*(1,8+1,5*2)*3+0,1*(1,8+2,4*2)</t>
  </si>
  <si>
    <t>SZ:14*(12,865-10,55)+14*0,65+1,1*10,215</t>
  </si>
  <si>
    <t>podjezd:2,77*(11,6*2+0,3*4+0,5+0,55+0,8)-0,9*1,97*2-1,8*1,97</t>
  </si>
  <si>
    <t>JV:14*(11,415-9,35)+14*0,65+1,1*9,72</t>
  </si>
  <si>
    <t>SV:9,8*(2,25-0,55)+9,8*9,715-1,8*1,5*6-2,6*(2,2-0,55)*2</t>
  </si>
  <si>
    <t>SZ:12,5*1,75+13,6*(9,714+0,65)</t>
  </si>
  <si>
    <t>JZ:11,995*9,8-1,6*1,5*4-1,8*1,5*4-1,1*2,4*3-1,2*1,9</t>
  </si>
  <si>
    <t>63</t>
  </si>
  <si>
    <t>Podlahy a podlahové konstrukce</t>
  </si>
  <si>
    <t>631312711R00</t>
  </si>
  <si>
    <t>Mazanina betonová tl. 5 - 8 cm C 25/30  (B 30)</t>
  </si>
  <si>
    <t>A1:0,06*65,12</t>
  </si>
  <si>
    <t>631313711R00</t>
  </si>
  <si>
    <t>Mazanina betonová tl. 8 - 12 cm C 25/30  (B 30)</t>
  </si>
  <si>
    <t>0,11*44,22</t>
  </si>
  <si>
    <t>631319173R00</t>
  </si>
  <si>
    <t>Příplatek za stržení povrchu mazaniny tl. 12 cm</t>
  </si>
  <si>
    <t>631319181R00</t>
  </si>
  <si>
    <t>Příplatek za sklon mazaniny do 35 st. tl. 5 - 8 cm</t>
  </si>
  <si>
    <t>631342821R00</t>
  </si>
  <si>
    <t>Mazanina z polystyrenbetonu tl. 8 cm, 0,2 MPa</t>
  </si>
  <si>
    <t>rampa 2NP DC D:1,5*2,5*0,15</t>
  </si>
  <si>
    <t>632412151T00</t>
  </si>
  <si>
    <t>Anhydritový samonivelační potěr tl. 60 mm</t>
  </si>
  <si>
    <t>A3:45,83</t>
  </si>
  <si>
    <t>B2:494,28</t>
  </si>
  <si>
    <t>632412152T00</t>
  </si>
  <si>
    <t>Anhydritový samonivelační potěr tl. 67mm</t>
  </si>
  <si>
    <t>B3:31,2</t>
  </si>
  <si>
    <t>634112125U00</t>
  </si>
  <si>
    <t>Obv dilatace mirelon  v10cm</t>
  </si>
  <si>
    <t>PVC:(15,3+18+16,1+36,25)*2+14,7+18+15,5+31,35</t>
  </si>
  <si>
    <t>PVC:(15,3+15,1+18*2+36,35)*2+22,55+17,7+18+31,35</t>
  </si>
  <si>
    <t>D204:4,8</t>
  </si>
  <si>
    <t>D206:9,6</t>
  </si>
  <si>
    <t>D304:4,8</t>
  </si>
  <si>
    <t>D306:9,6</t>
  </si>
  <si>
    <t>D406:4,8</t>
  </si>
  <si>
    <t>D405:9,6</t>
  </si>
  <si>
    <t>D408:6,7</t>
  </si>
  <si>
    <t>A203,303,403:10,7*3</t>
  </si>
  <si>
    <t>A205,305,405:9*3</t>
  </si>
  <si>
    <t>A409:8,3</t>
  </si>
  <si>
    <t>17,7+20,95+36,9</t>
  </si>
  <si>
    <t>631320034V02</t>
  </si>
  <si>
    <t>Mazanina vyztužená sítí, B 20 (C 16/20), tl. 15 cm vyztužená sítí -  2x drát 6,0 oka 150/150 mm</t>
  </si>
  <si>
    <t>DC A:4,25*2,75+4*2,75+0,5*(1,05+1,67+0,75)+1*1,8</t>
  </si>
  <si>
    <t>DC D:2,45*11,6+1,8*11,6+2,75*(4,6+4,55)</t>
  </si>
  <si>
    <t>631330020RAC</t>
  </si>
  <si>
    <t>Průmysl. podlaha vsyp PANBEX, postřik PANBEXIL</t>
  </si>
  <si>
    <t>D1,D3</t>
  </si>
  <si>
    <t>Dilatační podlahový profil + satoprénové jádro vč. kotev a zálivk. hmot</t>
  </si>
  <si>
    <t>8,8+19,6</t>
  </si>
  <si>
    <t>D2,D4</t>
  </si>
  <si>
    <t>Dilatační profil pro krytí dilatace stěn a stropů vč. kotev a pomocného materiálu</t>
  </si>
  <si>
    <t>36,4+60,05</t>
  </si>
  <si>
    <t>U1</t>
  </si>
  <si>
    <t>Dilatační požární ucpávka do 120min vč. pomocných materiálů</t>
  </si>
  <si>
    <t>64</t>
  </si>
  <si>
    <t>Výplně otvorů</t>
  </si>
  <si>
    <t>642942111RT3</t>
  </si>
  <si>
    <t>Osazení zárubní dveřních ocelových, pl. do 2,5 m2 včetně dodávky zárubně CgH  70 x 197 x 11 cm</t>
  </si>
  <si>
    <t>642942111RU5</t>
  </si>
  <si>
    <t>Osazení zárubní dveřních ocelových, pl. do 2,5 m2 včetně dodávky zárubně CgH  90 x 197 x 16 cm</t>
  </si>
  <si>
    <t>2+2</t>
  </si>
  <si>
    <t>642945111R00</t>
  </si>
  <si>
    <t>Osazení zárubní ocel. požár.1křídl., pl. do 2,5 m2</t>
  </si>
  <si>
    <t>2+1+2+2+2+14+1+5</t>
  </si>
  <si>
    <t>642945112R00</t>
  </si>
  <si>
    <t>Osazení zárubní ocel. požár.2křídl., pl. do 6,5 m2</t>
  </si>
  <si>
    <t>642946112U00</t>
  </si>
  <si>
    <t>Mtž pouzdro dveře 1kř -120cm zeď 1k</t>
  </si>
  <si>
    <t>648991113RT3</t>
  </si>
  <si>
    <t>Osazení parapetních desek z plast. hmot š.nad 20cm včetně dodávky parapetní desky š. 265 mm</t>
  </si>
  <si>
    <t>P7:1,8*19</t>
  </si>
  <si>
    <t>P8:1,2</t>
  </si>
  <si>
    <t>P9:0,8*3</t>
  </si>
  <si>
    <t>P10:0,6*2</t>
  </si>
  <si>
    <t>P14:1,6*4</t>
  </si>
  <si>
    <t>553307420</t>
  </si>
  <si>
    <t>Zárubeň ocelová  DV 800x1970x150 L</t>
  </si>
  <si>
    <t>553307421</t>
  </si>
  <si>
    <t>Zárubeň ocelová  DV 800x1970x150 P</t>
  </si>
  <si>
    <t>553307430</t>
  </si>
  <si>
    <t>Zárubeň ocelová DV 900x1970x150 L</t>
  </si>
  <si>
    <t>55330745</t>
  </si>
  <si>
    <t>Zárubeň ocelová  DV 1110x1970x150</t>
  </si>
  <si>
    <t>2+2+14+1+5</t>
  </si>
  <si>
    <t>55330746</t>
  </si>
  <si>
    <t>Zárubeň ocelová  DV 1500x1970x150</t>
  </si>
  <si>
    <t>553353503</t>
  </si>
  <si>
    <t>Pouzdro dveřní JAP STANDARD S700-090 900 mm</t>
  </si>
  <si>
    <t>94</t>
  </si>
  <si>
    <t>Lešení a stavební výtahy</t>
  </si>
  <si>
    <t>941941052R00</t>
  </si>
  <si>
    <t>Montáž lešení leh.řad.s podlahami,š.1,5 m, H 24 m</t>
  </si>
  <si>
    <t>DC A:10,2*12,5*2+13,6*13+15*4</t>
  </si>
  <si>
    <t>DC D:11*12,5*2+13,6*13+15*4</t>
  </si>
  <si>
    <t>941941392R00</t>
  </si>
  <si>
    <t>Příplatek za každý měsíc použití lešení k pol.1052</t>
  </si>
  <si>
    <t>1003,6*2</t>
  </si>
  <si>
    <t>941941852R00</t>
  </si>
  <si>
    <t>Demontáž lešení leh.řad.s podlahami,š.1,5 m,H 24 m</t>
  </si>
  <si>
    <t>941955001R00</t>
  </si>
  <si>
    <t>Lešení lehké pomocné, výška podlahy do 1,2 m</t>
  </si>
  <si>
    <t>podhledy:40</t>
  </si>
  <si>
    <t>943943222R00</t>
  </si>
  <si>
    <t>Montáž lešení prostorové lehké, do 200kg, H 22 m</t>
  </si>
  <si>
    <t>omítky výtah. šachty:2,7*2,1*(13,9+14,07)</t>
  </si>
  <si>
    <t>943943822R00</t>
  </si>
  <si>
    <t>Demontáž lešení, prostor. lehké, 200 kPa, H 22 m</t>
  </si>
  <si>
    <t>944944101R00</t>
  </si>
  <si>
    <t>Montáž záchytné sítě z umělých vláken nebo drátů</t>
  </si>
  <si>
    <t>95</t>
  </si>
  <si>
    <t>Dokončovací konstrukce na pozemních stavbách</t>
  </si>
  <si>
    <t>952901111R00</t>
  </si>
  <si>
    <t>Vyčištění budov o výšce podlaží do 4 m</t>
  </si>
  <si>
    <t>A1-KD1:(7,15+5,04)*3+4,3+(1,43+5,72)*3+2,8</t>
  </si>
  <si>
    <t>A3-KD1:13,55+8,67+4,41+19,2</t>
  </si>
  <si>
    <t>B2:(14,07+18,47+15,07+28,82)*2+12,91+18,2+14,84+22,7</t>
  </si>
  <si>
    <t>B2:(14,41+12,46+17,9+18,5+29,05)*2+30,66+17,2+18,47+21,8</t>
  </si>
  <si>
    <t>D1:18+26,22</t>
  </si>
  <si>
    <t>E1-ZD:56,76</t>
  </si>
  <si>
    <t>výtah:5,76*2</t>
  </si>
  <si>
    <t>96</t>
  </si>
  <si>
    <t>Bourání konstrukcí</t>
  </si>
  <si>
    <t>712300833RT3</t>
  </si>
  <si>
    <t>Odstranění živičné krytiny střech do 10° 3vrstvé z ploch jednotlivě nad 20 m2</t>
  </si>
  <si>
    <t>10*12,5</t>
  </si>
  <si>
    <t>764323830R00</t>
  </si>
  <si>
    <t>Demont. oplech. okapů, živičná krytina, rš 330 mm</t>
  </si>
  <si>
    <t>764352910R00</t>
  </si>
  <si>
    <t>Oprava žlabů, podok. půlkr. Pz, rš 330 mm, do 30°</t>
  </si>
  <si>
    <t>764410850R00</t>
  </si>
  <si>
    <t>Demontáž oplechování parapetů,rš od 100 do 330 mm</t>
  </si>
  <si>
    <t>0,9+2,1*2+1,5*4</t>
  </si>
  <si>
    <t>764430840R00</t>
  </si>
  <si>
    <t>Demontáž oplechování zdí,rš od 330 do 500 mm</t>
  </si>
  <si>
    <t>atika:12,5*2+9,95</t>
  </si>
  <si>
    <t>764454802R00</t>
  </si>
  <si>
    <t>Demontáž odpadních trub kruhových,D 120 mm</t>
  </si>
  <si>
    <t>764456855R00</t>
  </si>
  <si>
    <t>Demontáž kolen výtokových.kruhových,D 200 mm</t>
  </si>
  <si>
    <t>764456880R00</t>
  </si>
  <si>
    <t>Demontáž přechodového kusu</t>
  </si>
  <si>
    <t>961055111R00</t>
  </si>
  <si>
    <t>Bourání základů železobetonových</t>
  </si>
  <si>
    <t>0,55*1*(9,9+6,1+7+3,1+5,5)</t>
  </si>
  <si>
    <t>0,3*1*(10+5,2*2)</t>
  </si>
  <si>
    <t>962031133R00</t>
  </si>
  <si>
    <t>Bourání příček cihelných tl. 15 cm</t>
  </si>
  <si>
    <t>2,65*5,15*2+3,05*(3,15+0,8)</t>
  </si>
  <si>
    <t>962032231R00</t>
  </si>
  <si>
    <t>Bourání zdiva z cihel pálených na MVC</t>
  </si>
  <si>
    <t>0,45*(3,05+0,65)*(12,5*2+9,95)-0,45*(2,1*1,5*2+0,9*1,5+2,35*2,3*2)</t>
  </si>
  <si>
    <t>0,3*3,05*(3,15+5,6+6,15)-0,3*0,9*1,97</t>
  </si>
  <si>
    <t>0,3*2*1+0,5*0,4*3</t>
  </si>
  <si>
    <t>963051113R00</t>
  </si>
  <si>
    <t>Bourání ŽB stropů deskových tl. nad 8 cm</t>
  </si>
  <si>
    <t>0,16*9,95*12,5</t>
  </si>
  <si>
    <t>964011211R00</t>
  </si>
  <si>
    <t>Vybourání ŽB překladů prefa  dl. 3 m, 50 kg/m</t>
  </si>
  <si>
    <t>0,15*0,45*(1,2+2,5*2+2,8*3)</t>
  </si>
  <si>
    <t>965043441R00</t>
  </si>
  <si>
    <t>Bourání podkladů bet., potěr tl. 15 cm, nad 4 m2</t>
  </si>
  <si>
    <t>0,15*9,95*12,5</t>
  </si>
  <si>
    <t>965082933R00</t>
  </si>
  <si>
    <t>Odstranění násypu tl. do 20 cm, plocha nad 2 m2</t>
  </si>
  <si>
    <t>střecha:0,2*9,95*12,5</t>
  </si>
  <si>
    <t>966053121R00</t>
  </si>
  <si>
    <t>Bourání říms železobetonových vyložení 25 cm</t>
  </si>
  <si>
    <t>967031132R00</t>
  </si>
  <si>
    <t>Přisekání rovných ostění cihelných na MVC</t>
  </si>
  <si>
    <t>0,45*(1,25*4+0,45*2+0,35*2)</t>
  </si>
  <si>
    <t>968061112R00</t>
  </si>
  <si>
    <t>Vyvěšení dřevěných okenních křídel pl. do 1,5 m2</t>
  </si>
  <si>
    <t>5+8</t>
  </si>
  <si>
    <t>968062355R00</t>
  </si>
  <si>
    <t>Vybourání dřevěných rámů oken dvojitých pl. 2 m2</t>
  </si>
  <si>
    <t>0,9*1,5</t>
  </si>
  <si>
    <t>968062356R00</t>
  </si>
  <si>
    <t>Vybourání dřevěných rámů oken dvojitých pl. 4 m2</t>
  </si>
  <si>
    <t>2,1*1,5*2+1,5*2,15*2+1,5*1,35*2</t>
  </si>
  <si>
    <t>968072558R00</t>
  </si>
  <si>
    <t>Vybourání kovových vrat plochy do 5 m2</t>
  </si>
  <si>
    <t>2,35*2,3*3</t>
  </si>
  <si>
    <t>10*2,5</t>
  </si>
  <si>
    <t>971033131R00</t>
  </si>
  <si>
    <t>Vybourání otvorů zeď cihel. d=6 cm, tl. 15 cm, MVC</t>
  </si>
  <si>
    <t>971033331R00</t>
  </si>
  <si>
    <t>Vybourání otv. zeď cihel. pl.0,09 m2, tl.15cm, MVC</t>
  </si>
  <si>
    <t>1+14+2</t>
  </si>
  <si>
    <t>971033431R00</t>
  </si>
  <si>
    <t>Vybourání otv. zeď cihel. pl.0,25 m2, tl.15cm, MVC</t>
  </si>
  <si>
    <t>1+6+3+2+3+10</t>
  </si>
  <si>
    <t>971033531R00</t>
  </si>
  <si>
    <t>Vybourání otv. zeď cihel. pl.1 m2, tl.15 cm, MVC</t>
  </si>
  <si>
    <t>0,4*0,8</t>
  </si>
  <si>
    <t>971033651R00</t>
  </si>
  <si>
    <t>Vybourání otv. zeď cihel. pl.4 m2, tl.60 cm, MVC</t>
  </si>
  <si>
    <t>parapety:0,45*(1,35*1,25*2+0,45*2,15+0,35*1,15)</t>
  </si>
  <si>
    <t>972054341R00</t>
  </si>
  <si>
    <t>Vybourání otv. stropy ŽB pl. 0,25 m2, tl. 15 cm</t>
  </si>
  <si>
    <t>978071261R00</t>
  </si>
  <si>
    <t>Odsekání izolace lepenk. vodor. nad 1 m2</t>
  </si>
  <si>
    <t>9,9*12</t>
  </si>
  <si>
    <t>978071321R00</t>
  </si>
  <si>
    <t>Odsekání  izol. desek tl. 5 cm nad 1 m2</t>
  </si>
  <si>
    <t>střecha:9,95*12,5</t>
  </si>
  <si>
    <t>630900010RA0</t>
  </si>
  <si>
    <t>Vybourání stávající dřevěné podlahy a násypu</t>
  </si>
  <si>
    <t>5,6*6,15</t>
  </si>
  <si>
    <t>966</t>
  </si>
  <si>
    <t>Demontáž stříšky nad vstupem DC A</t>
  </si>
  <si>
    <t>celek</t>
  </si>
  <si>
    <t>99</t>
  </si>
  <si>
    <t>Staveništní přesun hmot</t>
  </si>
  <si>
    <t>999281111R00</t>
  </si>
  <si>
    <t xml:space="preserve">Přesun hmot pro opravy a údržbu do výšky 25 m </t>
  </si>
  <si>
    <t>700</t>
  </si>
  <si>
    <t>Střechy</t>
  </si>
  <si>
    <t>Úprava stávající střechy - zkrácení</t>
  </si>
  <si>
    <t>7,5*4</t>
  </si>
  <si>
    <t>711</t>
  </si>
  <si>
    <t>Izolace proti vodě</t>
  </si>
  <si>
    <t>711212001R00</t>
  </si>
  <si>
    <t>Nátěr hydroizolační těsnicí hmotou</t>
  </si>
  <si>
    <t>podlahy:65,12</t>
  </si>
  <si>
    <t>zdi:</t>
  </si>
  <si>
    <t>D204:0,3*(4,8-0,7)</t>
  </si>
  <si>
    <t>D206:0,3*(9,6-0,9)</t>
  </si>
  <si>
    <t>D304:1,23</t>
  </si>
  <si>
    <t>D306:2,61</t>
  </si>
  <si>
    <t>D406:1,23</t>
  </si>
  <si>
    <t>D405:2,61</t>
  </si>
  <si>
    <t>D408:0,3*(6,7-0,8)</t>
  </si>
  <si>
    <t>A203,303,403:0,3*(10,7-0,9)*3</t>
  </si>
  <si>
    <t>A205,305,405:0,3*(9-0,9)*3</t>
  </si>
  <si>
    <t>A409:0,3*(8,3-0,8)</t>
  </si>
  <si>
    <t>711140014V02</t>
  </si>
  <si>
    <t>Izolace proti vodě vodorovná přitavená, 1x 1 x Np, 1 x Na, 1 x Glastek 40 speciál minerál</t>
  </si>
  <si>
    <t>DC A:9,8*13,1</t>
  </si>
  <si>
    <t>DC D:4,15*13,1</t>
  </si>
  <si>
    <t>711150016V01</t>
  </si>
  <si>
    <t>Izolace proti vodě svislá přitavená, 1x 1x ALP, 1x modifikovaný pás Glastek 40 speciál</t>
  </si>
  <si>
    <t>DC A:0,3*2*(9,8+13,1+0,6*3)+1,3*2*(3,05+2,45)</t>
  </si>
  <si>
    <t>DC D:0,3*2*(13,1+4,15+0,6*2)+1,3*2*(3,05+2,45)</t>
  </si>
  <si>
    <t>713</t>
  </si>
  <si>
    <t>Izolace tepelné</t>
  </si>
  <si>
    <t>713111111R00</t>
  </si>
  <si>
    <t>Izolace tepelné stropů vrchem kladené volně</t>
  </si>
  <si>
    <t>8,9*14,5+7,8*14,5</t>
  </si>
  <si>
    <t>713121111R00</t>
  </si>
  <si>
    <t>Izolace tepelná podlah na sucho, jednovrstvá</t>
  </si>
  <si>
    <t>min.desky Orsil T 20mm:65,12</t>
  </si>
  <si>
    <t>Orsil T 40mm:494,28</t>
  </si>
  <si>
    <t>XPS 80mm:45,83+31,2</t>
  </si>
  <si>
    <t>XPS 20mm:44,22</t>
  </si>
  <si>
    <t>713191100RT9</t>
  </si>
  <si>
    <t>Položení izolační fólie včetně dodávky fólie PE</t>
  </si>
  <si>
    <t>65,12+45,83+494,28+31,2</t>
  </si>
  <si>
    <t>283</t>
  </si>
  <si>
    <t>Deska Jackodur standard CFR 35-200GL tl. 80mm</t>
  </si>
  <si>
    <t>1,05*31,2</t>
  </si>
  <si>
    <t>Deska Jackodur standard CFR 35-200GL tl. 20mm</t>
  </si>
  <si>
    <t>1,05*44,22</t>
  </si>
  <si>
    <t>631</t>
  </si>
  <si>
    <t>Izolace tepelná tl 200mm ve střeše</t>
  </si>
  <si>
    <t>242,15*1,05</t>
  </si>
  <si>
    <t>631515</t>
  </si>
  <si>
    <t>Deska z minerální plsti Orsil typ TF tl. 20 mm</t>
  </si>
  <si>
    <t>1,05*65,12</t>
  </si>
  <si>
    <t>631516</t>
  </si>
  <si>
    <t>Deska z minerální plsti Orsil typ TF tl. 40 mm</t>
  </si>
  <si>
    <t>1,05*494,28</t>
  </si>
  <si>
    <t>63151508</t>
  </si>
  <si>
    <t>998713202R00</t>
  </si>
  <si>
    <t xml:space="preserve">Přesun hmot pro izolace tepelné, výšky do 12 m </t>
  </si>
  <si>
    <t>720</t>
  </si>
  <si>
    <t>Zdravotechnická instalace</t>
  </si>
  <si>
    <t>Zdravotechnika</t>
  </si>
  <si>
    <t>730</t>
  </si>
  <si>
    <t>Ústřední vytápění</t>
  </si>
  <si>
    <t>762</t>
  </si>
  <si>
    <t>Konstrukce tesařské</t>
  </si>
  <si>
    <t>762081150U00</t>
  </si>
  <si>
    <t>Hoblování řeziva stavební dílna</t>
  </si>
  <si>
    <t>0,18+0,2+0,1*0,14*1*46</t>
  </si>
  <si>
    <t>762311103R00</t>
  </si>
  <si>
    <t>Montáž kotevních želez, příložek, patek, táhel vč. závitové tyče</t>
  </si>
  <si>
    <t>762332120R00</t>
  </si>
  <si>
    <t>Montáž vázaných krovů pravidelných do 224 cm2</t>
  </si>
  <si>
    <t>100/140:170,1+186,5</t>
  </si>
  <si>
    <t>160/120:18+20,2</t>
  </si>
  <si>
    <t>762332130R00</t>
  </si>
  <si>
    <t>Montáž vázaných krovů pravidelných do 288 cm2</t>
  </si>
  <si>
    <t>160/160:1,51+1,86+3,02+3,72</t>
  </si>
  <si>
    <t>762332140R00</t>
  </si>
  <si>
    <t>Montáž vázaných krovů pravidelných do 450 cm2</t>
  </si>
  <si>
    <t>180/220:27+30,3</t>
  </si>
  <si>
    <t>762341210RT2</t>
  </si>
  <si>
    <t>Montáž bednění střech rovných, prkna hrubá na sraz včetně dodávky řeziva, prkna tl. 24 mm</t>
  </si>
  <si>
    <t>135+151,5</t>
  </si>
  <si>
    <t>762342204V01</t>
  </si>
  <si>
    <t>Montáž laťování střech, svislé, vzdálenost 100 cm včetně dodávky řeziva, hranolek 6/6 cm</t>
  </si>
  <si>
    <t>762395000R00</t>
  </si>
  <si>
    <t>Spojovací a ochranné prostředky pro střechy</t>
  </si>
  <si>
    <t>8,3+9,27</t>
  </si>
  <si>
    <t>765901108R00</t>
  </si>
  <si>
    <t>Fólie podstřešní paropropustná Delta Trela</t>
  </si>
  <si>
    <t>765901170U00</t>
  </si>
  <si>
    <t>Pojistná hydroizolace- difůzně otevřená</t>
  </si>
  <si>
    <t>762520010RAA</t>
  </si>
  <si>
    <t>Podlaha z prken hrubých na sraz na polštáře á 1 m, prkna tloušťky 24 mm</t>
  </si>
  <si>
    <t>půda:3+8</t>
  </si>
  <si>
    <t>766420010RAB</t>
  </si>
  <si>
    <t>Obklad podhledu palubkami pero-drážka palubky MD, lakování</t>
  </si>
  <si>
    <t>0,65*14,5*4+0,3*7,5*8</t>
  </si>
  <si>
    <t>D+M kotevních prvků proti sání větru - žárově zink</t>
  </si>
  <si>
    <t>600+700</t>
  </si>
  <si>
    <t>7620</t>
  </si>
  <si>
    <t>Ochranný pás proti ptákům</t>
  </si>
  <si>
    <t>14,5*4</t>
  </si>
  <si>
    <t>60512121</t>
  </si>
  <si>
    <t>Řezivo jehličnaté - hranoly - jak. I L=4-6 m</t>
  </si>
  <si>
    <t>(2,4+1,07+0,35+0,04+0,05+2,61+1,2+0,39+0,08+0,1)*1,1</t>
  </si>
  <si>
    <t>998762202R00</t>
  </si>
  <si>
    <t xml:space="preserve">Přesun hmot pro tesařské konstrukce, výšky do 12 m </t>
  </si>
  <si>
    <t>764</t>
  </si>
  <si>
    <t>Konstrukce klempířské</t>
  </si>
  <si>
    <t>764212622R00</t>
  </si>
  <si>
    <t>Krytina TiZn RHEINZINK, svitky rš. 670 mm, do 30°</t>
  </si>
  <si>
    <t>DC A:15*9</t>
  </si>
  <si>
    <t>DC D:15*10,1</t>
  </si>
  <si>
    <t>764239611R00</t>
  </si>
  <si>
    <t>Lemování   z TiZn RHEINZINK  K7, K9</t>
  </si>
  <si>
    <t>2+6</t>
  </si>
  <si>
    <t>764252604R00</t>
  </si>
  <si>
    <t>Žlab podokapní půlkulatý TiZn RHEINZINK rš. 333 mm</t>
  </si>
  <si>
    <t>764273712U00</t>
  </si>
  <si>
    <t>Rheinzink sníh zábrana REES 670 mm</t>
  </si>
  <si>
    <t>18+20,2</t>
  </si>
  <si>
    <t>764292611R00</t>
  </si>
  <si>
    <t>Oplechování hřebene TiZn RHEINZINK, s odvětráním K12</t>
  </si>
  <si>
    <t>764292641R00</t>
  </si>
  <si>
    <t>Štítové lemování střechy TiZn RHEINZINK, s lištou K16</t>
  </si>
  <si>
    <t>764292642R00</t>
  </si>
  <si>
    <t>Štítové lemování střechy TiZn RHEINZINK, bez lišty K15</t>
  </si>
  <si>
    <t>764292661R00</t>
  </si>
  <si>
    <t>Oplechování okapní hrany z TiZn RHEINZINK - K10</t>
  </si>
  <si>
    <t>764511641T00</t>
  </si>
  <si>
    <t>Oplechování parapetů TiZn RHEINZINK, rš. 270 mm</t>
  </si>
  <si>
    <t>764511670R00</t>
  </si>
  <si>
    <t>Oplechování parapetů TiZn RHEINZINK, rš. 500 mm</t>
  </si>
  <si>
    <t>764531640R00</t>
  </si>
  <si>
    <t>Okap TiZn RHEINZINK, rš. 240 - K13</t>
  </si>
  <si>
    <t>764551604R00</t>
  </si>
  <si>
    <t>Svod z Ti Zn RHEINZINK, kruhový, D 120 mm - K11</t>
  </si>
  <si>
    <t>Ochranné zábradlí pro střešní výlez dl. 1,7m</t>
  </si>
  <si>
    <t>Bezpečnostní kotevní bod</t>
  </si>
  <si>
    <t>7641</t>
  </si>
  <si>
    <t>D+M trapézových plechů 100/275/0,88mm</t>
  </si>
  <si>
    <t>3,4*5,425+3,22*5,425</t>
  </si>
  <si>
    <t>K14</t>
  </si>
  <si>
    <t>Ochranná síťka proti hmyzu AERO 63, rš 350mm</t>
  </si>
  <si>
    <t>K17, K18</t>
  </si>
  <si>
    <t>Lemování dilatace rš 160mm+460mm</t>
  </si>
  <si>
    <t>26,8+6,35</t>
  </si>
  <si>
    <t>K19</t>
  </si>
  <si>
    <t>Lišta  s drážkou se zastrčeným spojem</t>
  </si>
  <si>
    <t>K20</t>
  </si>
  <si>
    <t>Otočné žlabové háky</t>
  </si>
  <si>
    <t>K8</t>
  </si>
  <si>
    <t>Děrovaný plech rš 350mm</t>
  </si>
  <si>
    <t>998764203R00</t>
  </si>
  <si>
    <t xml:space="preserve">Přesun hmot pro klempířské konstr., výšky do 24 m </t>
  </si>
  <si>
    <t>766</t>
  </si>
  <si>
    <t>Konstrukce truhlářské</t>
  </si>
  <si>
    <t>T1</t>
  </si>
  <si>
    <t>D+M dveří 800/1970  EI -S-C-15 DP3 samozavírač, kouřotěsné</t>
  </si>
  <si>
    <t>T10</t>
  </si>
  <si>
    <t>D+M dveří 900/1970  hladké, plné</t>
  </si>
  <si>
    <t>T11</t>
  </si>
  <si>
    <t>D+M dveří 900/2000 posuvné</t>
  </si>
  <si>
    <t>T12</t>
  </si>
  <si>
    <t>D+M dveří 1500/2000 venkovní EI-S-C-30DP3, kouřotěsné, samozavírač</t>
  </si>
  <si>
    <t>T13</t>
  </si>
  <si>
    <t>D+M skládací schody protipožární , zatepl.poklop EI 30min 700/1300</t>
  </si>
  <si>
    <t>T14</t>
  </si>
  <si>
    <t>Bukové madlo d 40mm, nátěr</t>
  </si>
  <si>
    <t>T15, T16</t>
  </si>
  <si>
    <t>D+M dveří 1600/1970  PO EI-S-C-15 DP3 kouřotěsné</t>
  </si>
  <si>
    <t>T17</t>
  </si>
  <si>
    <t>D+M kuchyňské linky dl. 1200mm</t>
  </si>
  <si>
    <t>T2</t>
  </si>
  <si>
    <t>D+M dveří 900/1970  EI -S-C-15 DP3 samozavírač, kouřotěsné, nouzový uzávěr</t>
  </si>
  <si>
    <t>T3</t>
  </si>
  <si>
    <t>D+M dveří 900/1970  EI -S-C-15 DP3 samozavírač, kouřotěsné</t>
  </si>
  <si>
    <t>T4, T5</t>
  </si>
  <si>
    <t>D+M dveří 1100/1970 , samozavírač, průzor 300/200 PO EI 30 DP3-Sm kouřotěsné</t>
  </si>
  <si>
    <t>T4,T5:4</t>
  </si>
  <si>
    <t>T6, T8</t>
  </si>
  <si>
    <t>D+M dveří 1100/1970  PO EI-S-C-15 DP3 kouřotěsné</t>
  </si>
  <si>
    <t>T9</t>
  </si>
  <si>
    <t>D+M dveří 700/1970  hladké, plné</t>
  </si>
  <si>
    <t>998766202R00</t>
  </si>
  <si>
    <t xml:space="preserve">Přesun hmot pro truhlářské konstr., výšky do 12 m </t>
  </si>
  <si>
    <t>767</t>
  </si>
  <si>
    <t>Konstrukce zámečnické</t>
  </si>
  <si>
    <t>Z1</t>
  </si>
  <si>
    <t>D+M ocelových dveří 2900/2200, vč. rámu, kování</t>
  </si>
  <si>
    <t>Z10</t>
  </si>
  <si>
    <t>D+M venkovní čistící rohože 1200/600</t>
  </si>
  <si>
    <t>Z11</t>
  </si>
  <si>
    <t>D+M rohože vnitřní 1200/600</t>
  </si>
  <si>
    <t>Z12</t>
  </si>
  <si>
    <t>Přechodová lišta Schluter - RENO -T</t>
  </si>
  <si>
    <t>Z13</t>
  </si>
  <si>
    <t>D+M schod. madla dl. 1300mm</t>
  </si>
  <si>
    <t>Z14</t>
  </si>
  <si>
    <t>D+M schod. madla dl. 2550mm</t>
  </si>
  <si>
    <t>Z16</t>
  </si>
  <si>
    <t>D+M ocelového žebříku dl. 160mm, žárově zinkováno</t>
  </si>
  <si>
    <t>Z17</t>
  </si>
  <si>
    <t>D+M schodišťového zábradlí - žárově zinkováno</t>
  </si>
  <si>
    <t>Z18</t>
  </si>
  <si>
    <t>Z2</t>
  </si>
  <si>
    <t>D+M ocelových dveří 900/1970</t>
  </si>
  <si>
    <t>Z3</t>
  </si>
  <si>
    <t>D+M sekční vrata 3900/2350 el. pohon</t>
  </si>
  <si>
    <t>Z4</t>
  </si>
  <si>
    <t>D+M ocelových dveří 1800/1970</t>
  </si>
  <si>
    <t>Z5</t>
  </si>
  <si>
    <t>D+M pevné madlo , komaxit</t>
  </si>
  <si>
    <t>Z6</t>
  </si>
  <si>
    <t>D+M sklopné madlo</t>
  </si>
  <si>
    <t>Z7</t>
  </si>
  <si>
    <t>Z8</t>
  </si>
  <si>
    <t>D+M sklopná sprchová sedačka</t>
  </si>
  <si>
    <t>Z9</t>
  </si>
  <si>
    <t>998767202R00</t>
  </si>
  <si>
    <t xml:space="preserve">Přesun hmot pro zámečnické konstr., výšky do 12 m </t>
  </si>
  <si>
    <t>769</t>
  </si>
  <si>
    <t>Otvorové prvky z plastu</t>
  </si>
  <si>
    <t>P1-P6, P13</t>
  </si>
  <si>
    <t>D+M oken plast, vč. začistění</t>
  </si>
  <si>
    <t>P1:1,8*1,5*19</t>
  </si>
  <si>
    <t>P2:1,2*0,6</t>
  </si>
  <si>
    <t>P3:(1+2,4+0,8*1,5)*3</t>
  </si>
  <si>
    <t>P4:1,1*2,4*3</t>
  </si>
  <si>
    <t>P5:1,2*2,35</t>
  </si>
  <si>
    <t>P6:0,6*0,6*2</t>
  </si>
  <si>
    <t>P13:1,6*1,5*4</t>
  </si>
  <si>
    <t>P11</t>
  </si>
  <si>
    <t>Madlo ACROVYN typ TP 150</t>
  </si>
  <si>
    <t>Ochranný pás ACROVYN typ TP-150</t>
  </si>
  <si>
    <t>P12</t>
  </si>
  <si>
    <t>Ochranný kryt ACROVYN SO 75</t>
  </si>
  <si>
    <t>P15</t>
  </si>
  <si>
    <t>D+M výlezu WDA R35 740/980mm</t>
  </si>
  <si>
    <t>998766203R00</t>
  </si>
  <si>
    <t xml:space="preserve">Přesun hmot pro truhlářské konstr., výšky do 24 m </t>
  </si>
  <si>
    <t>771</t>
  </si>
  <si>
    <t>Podlahy z dlaždic a obklady</t>
  </si>
  <si>
    <t>771101116R00</t>
  </si>
  <si>
    <t>Vyrovnání podkladů samonivel. hmotou tl. do 30 mm</t>
  </si>
  <si>
    <t>A1:65,12</t>
  </si>
  <si>
    <t>A4:1</t>
  </si>
  <si>
    <t>771473112U00</t>
  </si>
  <si>
    <t>Mtž sokl keram rovný lepidlo -90</t>
  </si>
  <si>
    <t>D408:6,7-0,8</t>
  </si>
  <si>
    <t>A102:14,9-0,9</t>
  </si>
  <si>
    <t>A103:11,8-0,9+0,3*2</t>
  </si>
  <si>
    <t>A106:9,1-0,9+0,3*2</t>
  </si>
  <si>
    <t>A409:8,3-0,8</t>
  </si>
  <si>
    <t>771479001R00</t>
  </si>
  <si>
    <t>Řezání dlaždic keramických pro soklíky</t>
  </si>
  <si>
    <t>771575206R00</t>
  </si>
  <si>
    <t>Montáž podlah keram.,režné relief., tmel, 20x20 cm</t>
  </si>
  <si>
    <t>771579795R00</t>
  </si>
  <si>
    <t>Příplatek za spárování vodotěsnou hmotou - plošně</t>
  </si>
  <si>
    <t>111,95+47,7*0,08</t>
  </si>
  <si>
    <t>771591111U00</t>
  </si>
  <si>
    <t>Penetrace podkladu podlahy</t>
  </si>
  <si>
    <t>Dodávka dlažby 200/200</t>
  </si>
  <si>
    <t>115,766*1,05</t>
  </si>
  <si>
    <t>998771202R00</t>
  </si>
  <si>
    <t xml:space="preserve">Přesun hmot pro podlahy z dlaždic, výšky do 12 m </t>
  </si>
  <si>
    <t>776</t>
  </si>
  <si>
    <t>Podlahy povlakové</t>
  </si>
  <si>
    <t>776101115R00</t>
  </si>
  <si>
    <t>Vyrovnání podkladů samonivelační hmotou</t>
  </si>
  <si>
    <t>494,28+31,2+3,8</t>
  </si>
  <si>
    <t>776101121R00</t>
  </si>
  <si>
    <t>Provedení penetrace podkladu</t>
  </si>
  <si>
    <t>776421100V01</t>
  </si>
  <si>
    <t>Lepení podlahových soklíků z měkčeného PVC včetně dodávky soklíku</t>
  </si>
  <si>
    <t>DC A:(15,3+18+16,1+36,25)*2+14,7+18+15,5+31,35-1,1*4*3</t>
  </si>
  <si>
    <t>DC D:(15,3+15,1+18*2+36,35)*2+22,55+17,7+18+31,35-1,1*14</t>
  </si>
  <si>
    <t>2,5*2</t>
  </si>
  <si>
    <t>776521100R00</t>
  </si>
  <si>
    <t>Lepení povlakových podlah z pásů PVC na Chemopren</t>
  </si>
  <si>
    <t>Dodávka podlahoviny PVC TARKET</t>
  </si>
  <si>
    <t>1,02*529,28</t>
  </si>
  <si>
    <t>998776202R00</t>
  </si>
  <si>
    <t xml:space="preserve">Přesun hmot pro podlahy povlakové, výšky do 12 m </t>
  </si>
  <si>
    <t>781</t>
  </si>
  <si>
    <t>Obklady keramické</t>
  </si>
  <si>
    <t>781101121V01</t>
  </si>
  <si>
    <t>Provedení penetrace podkladu - práce vč. materiálu</t>
  </si>
  <si>
    <t>781210121R00</t>
  </si>
  <si>
    <t>Obkládání stěn obkl. pórovin. do tmele do 200x200</t>
  </si>
  <si>
    <t>A202:1,6*1,6</t>
  </si>
  <si>
    <t>A203:2,1*10,7-0,9*2</t>
  </si>
  <si>
    <t>A204:1,6*1,6</t>
  </si>
  <si>
    <t>A205:2,1*9-0,9*2</t>
  </si>
  <si>
    <t>A206:1,6*1,6</t>
  </si>
  <si>
    <t>Mezisoučet</t>
  </si>
  <si>
    <t>3,4NP:45,45*2</t>
  </si>
  <si>
    <t>D102:1,6*1</t>
  </si>
  <si>
    <t>D202:1,6*1,6</t>
  </si>
  <si>
    <t>D203:1,6*1,6</t>
  </si>
  <si>
    <t>D204:2,1*4,8-0,7*2</t>
  </si>
  <si>
    <t>D205:1,6*1,6</t>
  </si>
  <si>
    <t>D206:2,1*9,6-0,9*2</t>
  </si>
  <si>
    <t>D207:1,6*1,6</t>
  </si>
  <si>
    <t>D3NP:2,56*4+8,68+18,36</t>
  </si>
  <si>
    <t>D402:1,6*1</t>
  </si>
  <si>
    <t>D403:1,6*1,6</t>
  </si>
  <si>
    <t>D404:1,6*1,6</t>
  </si>
  <si>
    <t>D406:2,1*4,8-0,7*2</t>
  </si>
  <si>
    <t>D405:2,1*9,6-0,9*2</t>
  </si>
  <si>
    <t>781419706R00</t>
  </si>
  <si>
    <t>Příplatek za spárovací vodotěsnou hmotu - plošně</t>
  </si>
  <si>
    <t>781493111U00</t>
  </si>
  <si>
    <t>Plastový profil lepený rohový</t>
  </si>
  <si>
    <t>DC A:(1,6*4+2,1*4+1,6*3+1,6*4+2,1*8)*3</t>
  </si>
  <si>
    <t>DC D:1,6*4+(1,6*3+1,6*4+2,1*6+1,6*3+2,1*4+1,6*4)*3</t>
  </si>
  <si>
    <t>781493511U00</t>
  </si>
  <si>
    <t>Plastový profil lepený ukončovací</t>
  </si>
  <si>
    <t>DC A:(1,6*3+2,1*(10,7-0,9+9-0,9))*3</t>
  </si>
  <si>
    <t>DC D:1+(1,6*4+4,8-0,7+9,6-0,9)*3</t>
  </si>
  <si>
    <t>781775007R00</t>
  </si>
  <si>
    <t>Obklad vnější keram. režný hladký 200x200, tmel</t>
  </si>
  <si>
    <t>Dodávka obkladu vnitřního</t>
  </si>
  <si>
    <t>246,27*1,05</t>
  </si>
  <si>
    <t>782</t>
  </si>
  <si>
    <t>Dodávka obkladu vnějšího</t>
  </si>
  <si>
    <t>19,4125*1,05</t>
  </si>
  <si>
    <t>998781202R00</t>
  </si>
  <si>
    <t xml:space="preserve">Přesun hmot pro obklady keramické, výšky do 12 m </t>
  </si>
  <si>
    <t>783</t>
  </si>
  <si>
    <t>Nátěry</t>
  </si>
  <si>
    <t>783782203U00</t>
  </si>
  <si>
    <t>Nátěr tesařských konstrukcí Bochemitem QB 3x</t>
  </si>
  <si>
    <t>100/140:(0,1+0,14)*2*356,6+0,1*0,14*46*2</t>
  </si>
  <si>
    <t>160/120:(0,16+0,12)*2*38,2+0,16*0,12*8</t>
  </si>
  <si>
    <t>160/160:0,16*4*10,11+0,16*0,16*4</t>
  </si>
  <si>
    <t>180/220:(0,18+0,22)*2*57,3+0,18*0,22*12</t>
  </si>
  <si>
    <t>bednění:286,5*2</t>
  </si>
  <si>
    <t>kontralatě:0,06*4*2*286,5</t>
  </si>
  <si>
    <t>Nátěr zárubní</t>
  </si>
  <si>
    <t>784</t>
  </si>
  <si>
    <t>Malby</t>
  </si>
  <si>
    <t>784452211R00</t>
  </si>
  <si>
    <t>Malba sádrokartonových stěn Primalex Standard</t>
  </si>
  <si>
    <t>8,215+11*0,5</t>
  </si>
  <si>
    <t>784453621U00</t>
  </si>
  <si>
    <t>Malba 2xdisp PRIMALEX om bílá m-3,8</t>
  </si>
  <si>
    <t>631,98+61,675+1741,373+18,75+260,332</t>
  </si>
  <si>
    <t>odečet obklady:-246,27</t>
  </si>
  <si>
    <t>789</t>
  </si>
  <si>
    <t>Požární ochrana</t>
  </si>
  <si>
    <t>Z15</t>
  </si>
  <si>
    <t>Práškový hasící přístroj s hasící schopností 34A</t>
  </si>
  <si>
    <t>M21</t>
  </si>
  <si>
    <t>Elektromontáže</t>
  </si>
  <si>
    <t>Slaboproud</t>
  </si>
  <si>
    <t>Silnoproud</t>
  </si>
  <si>
    <t>Slaboproud EPS</t>
  </si>
  <si>
    <t>M24</t>
  </si>
  <si>
    <t>Montáže vzduchotechnických zařízení</t>
  </si>
  <si>
    <t>Vzduchotechnika</t>
  </si>
  <si>
    <t>M33</t>
  </si>
  <si>
    <t>Montáže dopravních zařízení a vah-výtahy</t>
  </si>
  <si>
    <t>M33.1</t>
  </si>
  <si>
    <t>Výtah ( specifikace viz výkres D1)</t>
  </si>
  <si>
    <t>M33.2</t>
  </si>
  <si>
    <t>Výtah ( specifikace viz výkres D2)</t>
  </si>
  <si>
    <t>D96</t>
  </si>
  <si>
    <t>Přesuny suti a vybouraných hmot</t>
  </si>
  <si>
    <t>979011111R00</t>
  </si>
  <si>
    <t xml:space="preserve">Svislá doprava suti a vybour. hmot za 1.NP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</si>
  <si>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</si>
  <si>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</si>
  <si>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</si>
  <si>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</si>
  <si>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</si>
  <si>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</si>
  <si>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</si>
  <si>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</si>
  <si>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</si>
  <si>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</si>
  <si>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</si>
  <si>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</si>
  <si>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</si>
  <si>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</si>
  <si>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</si>
  <si>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</si>
  <si>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</si>
  <si>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</si>
  <si>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Kdekoliv jsou v projektové dokumentaci ( textové nebo výkresové části) použity jména konkrétních výrobců nebo konkrétní obchodní názvy výrobků, jsou tyto jména a názvy uvedeny jako příklad z důvodu stanovení technického nebo estetického standartu a při realizaci mohou být nahrazeny výrobky srovnatelné úrovně.</t>
  </si>
  <si>
    <t>Statutární město Ostrava</t>
  </si>
  <si>
    <t>Ateliér IDEA spol. s r.o.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</si>
</sst>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8" fillId="33" borderId="19" xfId="46" applyFont="1" applyFill="1" applyBorder="1" applyAlignment="1">
      <alignment horizontal="center" wrapText="1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8" xfId="46" applyNumberFormat="1" applyFont="1" applyBorder="1">
      <alignment/>
      <protection/>
    </xf>
    <xf numFmtId="0" fontId="8" fillId="0" borderId="18" xfId="46" applyNumberFormat="1" applyFont="1" applyBorder="1">
      <alignment/>
      <protection/>
    </xf>
    <xf numFmtId="0" fontId="8" fillId="0" borderId="17" xfId="46" applyNumberFormat="1" applyFont="1" applyBorder="1">
      <alignment/>
      <protection/>
    </xf>
    <xf numFmtId="0" fontId="12" fillId="0" borderId="0" xfId="46" applyFont="1">
      <alignment/>
      <protection/>
    </xf>
    <xf numFmtId="0" fontId="8" fillId="0" borderId="60" xfId="46" applyFont="1" applyBorder="1" applyAlignment="1">
      <alignment horizontal="center" vertical="top"/>
      <protection/>
    </xf>
    <xf numFmtId="49" fontId="8" fillId="0" borderId="60" xfId="46" applyNumberFormat="1" applyFont="1" applyBorder="1" applyAlignment="1">
      <alignment horizontal="left" vertical="top"/>
      <protection/>
    </xf>
    <xf numFmtId="0" fontId="8" fillId="0" borderId="60" xfId="46" applyFont="1" applyBorder="1" applyAlignment="1">
      <alignment vertical="top" wrapText="1"/>
      <protection/>
    </xf>
    <xf numFmtId="49" fontId="8" fillId="0" borderId="60" xfId="46" applyNumberFormat="1" applyFont="1" applyBorder="1" applyAlignment="1">
      <alignment horizontal="center" shrinkToFit="1"/>
      <protection/>
    </xf>
    <xf numFmtId="4" fontId="8" fillId="0" borderId="60" xfId="46" applyNumberFormat="1" applyFont="1" applyBorder="1" applyAlignment="1">
      <alignment horizontal="right"/>
      <protection/>
    </xf>
    <xf numFmtId="4" fontId="8" fillId="0" borderId="60" xfId="46" applyNumberFormat="1" applyFont="1" applyBorder="1">
      <alignment/>
      <protection/>
    </xf>
    <xf numFmtId="167" fontId="8" fillId="0" borderId="60" xfId="46" applyNumberFormat="1" applyFont="1" applyBorder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3" fillId="0" borderId="0" xfId="46" applyFont="1" applyAlignment="1">
      <alignment wrapText="1"/>
      <protection/>
    </xf>
    <xf numFmtId="4" fontId="14" fillId="34" borderId="61" xfId="46" applyNumberFormat="1" applyFont="1" applyFill="1" applyBorder="1" applyAlignment="1">
      <alignment horizontal="right" wrapText="1"/>
      <protection/>
    </xf>
    <xf numFmtId="0" fontId="14" fillId="34" borderId="42" xfId="46" applyFont="1" applyFill="1" applyBorder="1" applyAlignment="1">
      <alignment horizontal="left" wrapText="1"/>
      <protection/>
    </xf>
    <xf numFmtId="0" fontId="14" fillId="0" borderId="0" xfId="0" applyFont="1" applyBorder="1" applyAlignment="1">
      <alignment horizontal="right"/>
    </xf>
    <xf numFmtId="0" fontId="3" fillId="0" borderId="0" xfId="46" applyFont="1" applyBorder="1">
      <alignment/>
      <protection/>
    </xf>
    <xf numFmtId="0" fontId="3" fillId="0" borderId="22" xfId="46" applyFont="1" applyBorder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6" fillId="33" borderId="19" xfId="46" applyNumberFormat="1" applyFont="1" applyFill="1" applyBorder="1" applyAlignment="1">
      <alignment horizontal="left"/>
      <protection/>
    </xf>
    <xf numFmtId="0" fontId="16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0" fontId="17" fillId="33" borderId="19" xfId="46" applyFont="1" applyFill="1" applyBorder="1">
      <alignment/>
      <protection/>
    </xf>
    <xf numFmtId="167" fontId="17" fillId="33" borderId="19" xfId="46" applyNumberFormat="1" applyFont="1" applyFill="1" applyBorder="1">
      <alignment/>
      <protection/>
    </xf>
    <xf numFmtId="3" fontId="3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14" fontId="5" fillId="0" borderId="24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20" fillId="34" borderId="61" xfId="46" applyNumberFormat="1" applyFont="1" applyFill="1" applyBorder="1" applyAlignment="1">
      <alignment horizontal="right" wrapText="1"/>
      <protection/>
    </xf>
    <xf numFmtId="49" fontId="8" fillId="35" borderId="60" xfId="46" applyNumberFormat="1" applyFont="1" applyFill="1" applyBorder="1" applyAlignment="1">
      <alignment horizontal="left" vertical="top"/>
      <protection/>
    </xf>
    <xf numFmtId="0" fontId="8" fillId="35" borderId="60" xfId="46" applyFont="1" applyFill="1" applyBorder="1" applyAlignment="1">
      <alignment vertical="top" wrapText="1"/>
      <protection/>
    </xf>
    <xf numFmtId="49" fontId="8" fillId="35" borderId="60" xfId="46" applyNumberFormat="1" applyFont="1" applyFill="1" applyBorder="1" applyAlignment="1">
      <alignment horizontal="center" shrinkToFit="1"/>
      <protection/>
    </xf>
    <xf numFmtId="4" fontId="8" fillId="35" borderId="60" xfId="46" applyNumberFormat="1" applyFont="1" applyFill="1" applyBorder="1" applyAlignment="1">
      <alignment horizontal="right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4" fillId="34" borderId="70" xfId="46" applyNumberFormat="1" applyFont="1" applyFill="1" applyBorder="1" applyAlignment="1">
      <alignment horizontal="left" wrapText="1"/>
      <protection/>
    </xf>
    <xf numFmtId="49" fontId="15" fillId="0" borderId="71" xfId="0" applyNumberFormat="1" applyFont="1" applyBorder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20" fillId="34" borderId="70" xfId="46" applyNumberFormat="1" applyFont="1" applyFill="1" applyBorder="1" applyAlignment="1">
      <alignment horizontal="left" wrapText="1"/>
      <protection/>
    </xf>
    <xf numFmtId="0" fontId="8" fillId="35" borderId="60" xfId="46" applyFont="1" applyFill="1" applyBorder="1" applyAlignment="1">
      <alignment horizontal="center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2">
      <selection activeCell="A1" sqref="A1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80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 t="str">
        <f>Rekapitulace!H1</f>
        <v>SO 01</v>
      </c>
      <c r="D2" s="6" t="str">
        <f>Rekapitulace!G2</f>
        <v>Přístavby - DPS</v>
      </c>
      <c r="E2" s="5"/>
      <c r="F2" s="7" t="s">
        <v>1</v>
      </c>
      <c r="G2" s="8" t="s">
        <v>86</v>
      </c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75" customHeight="1">
      <c r="A5" s="16" t="s">
        <v>84</v>
      </c>
      <c r="B5" s="17"/>
      <c r="C5" s="18" t="s">
        <v>85</v>
      </c>
      <c r="D5" s="19"/>
      <c r="E5" s="20"/>
      <c r="F5" s="12" t="s">
        <v>6</v>
      </c>
      <c r="G5" s="13"/>
    </row>
    <row r="6" spans="1:15" ht="12.7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75" customHeight="1">
      <c r="A7" s="24" t="s">
        <v>82</v>
      </c>
      <c r="B7" s="25"/>
      <c r="C7" s="26" t="s">
        <v>83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208" t="s">
        <v>1169</v>
      </c>
      <c r="D8" s="208"/>
      <c r="E8" s="209"/>
      <c r="F8" s="30" t="s">
        <v>12</v>
      </c>
      <c r="G8" s="31"/>
      <c r="H8" s="32"/>
      <c r="I8" s="33"/>
    </row>
    <row r="9" spans="1:8" ht="12.75">
      <c r="A9" s="29" t="s">
        <v>13</v>
      </c>
      <c r="B9" s="12"/>
      <c r="C9" s="208" t="str">
        <f>Projektant</f>
        <v>Ateliér IDEA spol. s r.o.</v>
      </c>
      <c r="D9" s="208"/>
      <c r="E9" s="209"/>
      <c r="F9" s="12"/>
      <c r="G9" s="34"/>
      <c r="H9" s="35"/>
    </row>
    <row r="10" spans="1:8" ht="12.75">
      <c r="A10" s="29" t="s">
        <v>14</v>
      </c>
      <c r="B10" s="12"/>
      <c r="C10" s="208" t="s">
        <v>1168</v>
      </c>
      <c r="D10" s="208"/>
      <c r="E10" s="208"/>
      <c r="F10" s="36"/>
      <c r="G10" s="37"/>
      <c r="H10" s="38"/>
    </row>
    <row r="11" spans="1:57" ht="13.5" customHeight="1">
      <c r="A11" s="29" t="s">
        <v>15</v>
      </c>
      <c r="B11" s="12"/>
      <c r="C11" s="208"/>
      <c r="D11" s="208"/>
      <c r="E11" s="208"/>
      <c r="F11" s="39" t="s">
        <v>16</v>
      </c>
      <c r="G11" s="198">
        <v>41458</v>
      </c>
      <c r="H11" s="35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10"/>
      <c r="C12" s="210"/>
      <c r="D12" s="210"/>
      <c r="E12" s="210"/>
      <c r="F12" s="42" t="s">
        <v>18</v>
      </c>
      <c r="G12" s="43"/>
      <c r="H12" s="35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5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Rekapitulace!A50</f>
        <v>Ztížené výrobní podmínky</v>
      </c>
      <c r="E15" s="57"/>
      <c r="F15" s="58"/>
      <c r="G15" s="55">
        <f>Rekapitulace!I50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9" t="str">
        <f>Rekapitulace!A51</f>
        <v>Oborová přirážka</v>
      </c>
      <c r="E16" s="59"/>
      <c r="F16" s="60"/>
      <c r="G16" s="55">
        <f>Rekapitulace!I51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9" t="str">
        <f>Rekapitulace!A52</f>
        <v>Přesun stavebních kapacit</v>
      </c>
      <c r="E17" s="59"/>
      <c r="F17" s="60"/>
      <c r="G17" s="55">
        <f>Rekapitulace!I52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9" t="str">
        <f>Rekapitulace!A53</f>
        <v>Mimostaveništní doprava</v>
      </c>
      <c r="E18" s="59"/>
      <c r="F18" s="60"/>
      <c r="G18" s="55">
        <f>Rekapitulace!I53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9" t="str">
        <f>Rekapitulace!A54</f>
        <v>Zařízení staveniště</v>
      </c>
      <c r="E19" s="59"/>
      <c r="F19" s="60"/>
      <c r="G19" s="55">
        <f>Rekapitulace!I54</f>
        <v>0</v>
      </c>
    </row>
    <row r="20" spans="1:7" ht="15.75" customHeight="1">
      <c r="A20" s="63"/>
      <c r="B20" s="54"/>
      <c r="C20" s="55"/>
      <c r="D20" s="9" t="str">
        <f>Rekapitulace!A55</f>
        <v>Provoz investora</v>
      </c>
      <c r="E20" s="59"/>
      <c r="F20" s="60"/>
      <c r="G20" s="55">
        <f>Rekapitulace!I55</f>
        <v>0</v>
      </c>
    </row>
    <row r="21" spans="1:7" ht="15.75" customHeight="1">
      <c r="A21" s="63" t="s">
        <v>30</v>
      </c>
      <c r="B21" s="54"/>
      <c r="C21" s="55">
        <f>HZS</f>
        <v>0</v>
      </c>
      <c r="D21" s="9" t="str">
        <f>Rekapitulace!A56</f>
        <v>Kompletační činnost (IČD)</v>
      </c>
      <c r="E21" s="59"/>
      <c r="F21" s="60"/>
      <c r="G21" s="55">
        <f>Rekapitulace!I56</f>
        <v>0</v>
      </c>
    </row>
    <row r="22" spans="1:7" ht="15.75" customHeight="1">
      <c r="A22" s="64" t="s">
        <v>31</v>
      </c>
      <c r="B22" s="35"/>
      <c r="C22" s="55">
        <f>C19+C21</f>
        <v>0</v>
      </c>
      <c r="D22" s="9" t="s">
        <v>32</v>
      </c>
      <c r="E22" s="59"/>
      <c r="F22" s="60"/>
      <c r="G22" s="55">
        <f>G23-SUM(G15:G21)</f>
        <v>0</v>
      </c>
    </row>
    <row r="23" spans="1:7" ht="15.75" customHeight="1" thickBot="1">
      <c r="A23" s="211" t="s">
        <v>33</v>
      </c>
      <c r="B23" s="212"/>
      <c r="C23" s="65">
        <f>C22+G23</f>
        <v>0</v>
      </c>
      <c r="D23" s="66" t="s">
        <v>34</v>
      </c>
      <c r="E23" s="67"/>
      <c r="F23" s="68"/>
      <c r="G23" s="55">
        <f>VRN</f>
        <v>0</v>
      </c>
    </row>
    <row r="24" spans="1:7" ht="12.75">
      <c r="A24" s="69" t="s">
        <v>35</v>
      </c>
      <c r="B24" s="70"/>
      <c r="C24" s="71"/>
      <c r="D24" s="70" t="s">
        <v>36</v>
      </c>
      <c r="E24" s="70"/>
      <c r="F24" s="72" t="s">
        <v>37</v>
      </c>
      <c r="G24" s="73"/>
    </row>
    <row r="25" spans="1:7" ht="12.75">
      <c r="A25" s="64" t="s">
        <v>38</v>
      </c>
      <c r="B25" s="35"/>
      <c r="C25" s="74"/>
      <c r="D25" s="35" t="s">
        <v>38</v>
      </c>
      <c r="F25" s="75" t="s">
        <v>38</v>
      </c>
      <c r="G25" s="76"/>
    </row>
    <row r="26" spans="1:7" ht="37.5" customHeight="1">
      <c r="A26" s="64" t="s">
        <v>39</v>
      </c>
      <c r="B26" s="77"/>
      <c r="C26" s="74"/>
      <c r="D26" s="35" t="s">
        <v>39</v>
      </c>
      <c r="F26" s="75" t="s">
        <v>39</v>
      </c>
      <c r="G26" s="76"/>
    </row>
    <row r="27" spans="1:7" ht="12.75">
      <c r="A27" s="64"/>
      <c r="B27" s="78"/>
      <c r="C27" s="74"/>
      <c r="D27" s="35"/>
      <c r="F27" s="75"/>
      <c r="G27" s="76"/>
    </row>
    <row r="28" spans="1:7" ht="12.75">
      <c r="A28" s="64" t="s">
        <v>40</v>
      </c>
      <c r="B28" s="35"/>
      <c r="C28" s="74"/>
      <c r="D28" s="75" t="s">
        <v>41</v>
      </c>
      <c r="E28" s="74"/>
      <c r="F28" s="79" t="s">
        <v>41</v>
      </c>
      <c r="G28" s="76"/>
    </row>
    <row r="29" spans="1:7" ht="69" customHeight="1">
      <c r="A29" s="64"/>
      <c r="B29" s="35"/>
      <c r="C29" s="80"/>
      <c r="D29" s="81"/>
      <c r="E29" s="80"/>
      <c r="F29" s="35"/>
      <c r="G29" s="76"/>
    </row>
    <row r="30" spans="1:7" ht="12.75">
      <c r="A30" s="82" t="s">
        <v>42</v>
      </c>
      <c r="B30" s="83"/>
      <c r="C30" s="84">
        <v>15</v>
      </c>
      <c r="D30" s="83" t="s">
        <v>43</v>
      </c>
      <c r="E30" s="85"/>
      <c r="F30" s="213">
        <f>C23-F32</f>
        <v>0</v>
      </c>
      <c r="G30" s="214"/>
    </row>
    <row r="31" spans="1:7" ht="12.75">
      <c r="A31" s="82" t="s">
        <v>44</v>
      </c>
      <c r="B31" s="83"/>
      <c r="C31" s="84">
        <f>SazbaDPH1</f>
        <v>15</v>
      </c>
      <c r="D31" s="83" t="s">
        <v>45</v>
      </c>
      <c r="E31" s="85"/>
      <c r="F31" s="213">
        <f>ROUND(PRODUCT(F30,C31/100),0)</f>
        <v>0</v>
      </c>
      <c r="G31" s="214"/>
    </row>
    <row r="32" spans="1:7" ht="12.75">
      <c r="A32" s="82" t="s">
        <v>42</v>
      </c>
      <c r="B32" s="83"/>
      <c r="C32" s="84">
        <v>0</v>
      </c>
      <c r="D32" s="83" t="s">
        <v>45</v>
      </c>
      <c r="E32" s="85"/>
      <c r="F32" s="213">
        <v>0</v>
      </c>
      <c r="G32" s="214"/>
    </row>
    <row r="33" spans="1:7" ht="12.75">
      <c r="A33" s="82" t="s">
        <v>44</v>
      </c>
      <c r="B33" s="86"/>
      <c r="C33" s="87">
        <f>SazbaDPH2</f>
        <v>0</v>
      </c>
      <c r="D33" s="83" t="s">
        <v>45</v>
      </c>
      <c r="E33" s="60"/>
      <c r="F33" s="213">
        <f>ROUND(PRODUCT(F32,C33/100),0)</f>
        <v>0</v>
      </c>
      <c r="G33" s="214"/>
    </row>
    <row r="34" spans="1:7" s="91" customFormat="1" ht="19.5" customHeight="1" thickBot="1">
      <c r="A34" s="88" t="s">
        <v>46</v>
      </c>
      <c r="B34" s="89"/>
      <c r="C34" s="89"/>
      <c r="D34" s="89"/>
      <c r="E34" s="90"/>
      <c r="F34" s="215">
        <f>ROUND(SUM(F30:F33),0)</f>
        <v>0</v>
      </c>
      <c r="G34" s="216"/>
    </row>
    <row r="36" spans="1:8" ht="12.75">
      <c r="A36" s="92" t="s">
        <v>47</v>
      </c>
      <c r="B36" s="92"/>
      <c r="C36" s="92"/>
      <c r="D36" s="92"/>
      <c r="E36" s="92"/>
      <c r="F36" s="92"/>
      <c r="G36" s="92"/>
      <c r="H36" s="3" t="s">
        <v>5</v>
      </c>
    </row>
    <row r="37" spans="1:8" ht="14.25" customHeight="1">
      <c r="A37" s="92"/>
      <c r="B37" s="217" t="s">
        <v>1167</v>
      </c>
      <c r="C37" s="217"/>
      <c r="D37" s="217"/>
      <c r="E37" s="217"/>
      <c r="F37" s="217"/>
      <c r="G37" s="217"/>
      <c r="H37" s="3" t="s">
        <v>5</v>
      </c>
    </row>
    <row r="38" spans="1:8" ht="12.75" customHeight="1">
      <c r="A38" s="93"/>
      <c r="B38" s="217"/>
      <c r="C38" s="217"/>
      <c r="D38" s="217"/>
      <c r="E38" s="217"/>
      <c r="F38" s="217"/>
      <c r="G38" s="217"/>
      <c r="H38" s="3" t="s">
        <v>5</v>
      </c>
    </row>
    <row r="39" spans="1:8" ht="12.75">
      <c r="A39" s="93"/>
      <c r="B39" s="217"/>
      <c r="C39" s="217"/>
      <c r="D39" s="217"/>
      <c r="E39" s="217"/>
      <c r="F39" s="217"/>
      <c r="G39" s="217"/>
      <c r="H39" s="3" t="s">
        <v>5</v>
      </c>
    </row>
    <row r="40" spans="1:8" ht="12.75">
      <c r="A40" s="93"/>
      <c r="B40" s="217"/>
      <c r="C40" s="217"/>
      <c r="D40" s="217"/>
      <c r="E40" s="217"/>
      <c r="F40" s="217"/>
      <c r="G40" s="217"/>
      <c r="H40" s="3" t="s">
        <v>5</v>
      </c>
    </row>
    <row r="41" spans="1:8" ht="12.75">
      <c r="A41" s="93"/>
      <c r="B41" s="217"/>
      <c r="C41" s="217"/>
      <c r="D41" s="217"/>
      <c r="E41" s="217"/>
      <c r="F41" s="217"/>
      <c r="G41" s="217"/>
      <c r="H41" s="3" t="s">
        <v>5</v>
      </c>
    </row>
    <row r="42" spans="1:8" ht="12.75">
      <c r="A42" s="93"/>
      <c r="B42" s="217"/>
      <c r="C42" s="217"/>
      <c r="D42" s="217"/>
      <c r="E42" s="217"/>
      <c r="F42" s="217"/>
      <c r="G42" s="217"/>
      <c r="H42" s="3" t="s">
        <v>5</v>
      </c>
    </row>
    <row r="43" spans="1:8" ht="12.75">
      <c r="A43" s="93"/>
      <c r="B43" s="217"/>
      <c r="C43" s="217"/>
      <c r="D43" s="217"/>
      <c r="E43" s="217"/>
      <c r="F43" s="217"/>
      <c r="G43" s="217"/>
      <c r="H43" s="3" t="s">
        <v>5</v>
      </c>
    </row>
    <row r="44" spans="1:8" ht="12.75">
      <c r="A44" s="93"/>
      <c r="B44" s="217"/>
      <c r="C44" s="217"/>
      <c r="D44" s="217"/>
      <c r="E44" s="217"/>
      <c r="F44" s="217"/>
      <c r="G44" s="217"/>
      <c r="H44" s="3" t="s">
        <v>5</v>
      </c>
    </row>
    <row r="45" spans="1:8" ht="0.75" customHeight="1">
      <c r="A45" s="93"/>
      <c r="B45" s="217"/>
      <c r="C45" s="217"/>
      <c r="D45" s="217"/>
      <c r="E45" s="217"/>
      <c r="F45" s="217"/>
      <c r="G45" s="217"/>
      <c r="H45" s="3" t="s">
        <v>5</v>
      </c>
    </row>
    <row r="46" spans="2:7" ht="12.75">
      <c r="B46" s="218"/>
      <c r="C46" s="218"/>
      <c r="D46" s="218"/>
      <c r="E46" s="218"/>
      <c r="F46" s="218"/>
      <c r="G46" s="218"/>
    </row>
    <row r="47" spans="2:7" ht="12.75">
      <c r="B47" s="218"/>
      <c r="C47" s="218"/>
      <c r="D47" s="218"/>
      <c r="E47" s="218"/>
      <c r="F47" s="218"/>
      <c r="G47" s="218"/>
    </row>
    <row r="48" spans="2:7" ht="12.75">
      <c r="B48" s="218"/>
      <c r="C48" s="218"/>
      <c r="D48" s="218"/>
      <c r="E48" s="218"/>
      <c r="F48" s="218"/>
      <c r="G48" s="218"/>
    </row>
    <row r="49" spans="2:7" ht="12.75">
      <c r="B49" s="218"/>
      <c r="C49" s="218"/>
      <c r="D49" s="218"/>
      <c r="E49" s="218"/>
      <c r="F49" s="218"/>
      <c r="G49" s="218"/>
    </row>
    <row r="50" spans="2:7" ht="12.75">
      <c r="B50" s="218"/>
      <c r="C50" s="218"/>
      <c r="D50" s="218"/>
      <c r="E50" s="218"/>
      <c r="F50" s="218"/>
      <c r="G50" s="218"/>
    </row>
    <row r="51" spans="2:7" ht="12.75">
      <c r="B51" s="218"/>
      <c r="C51" s="218"/>
      <c r="D51" s="218"/>
      <c r="E51" s="218"/>
      <c r="F51" s="218"/>
      <c r="G51" s="218"/>
    </row>
    <row r="52" spans="2:7" ht="12.75">
      <c r="B52" s="218"/>
      <c r="C52" s="218"/>
      <c r="D52" s="218"/>
      <c r="E52" s="218"/>
      <c r="F52" s="218"/>
      <c r="G52" s="218"/>
    </row>
    <row r="53" spans="2:7" ht="12.75">
      <c r="B53" s="218"/>
      <c r="C53" s="218"/>
      <c r="D53" s="218"/>
      <c r="E53" s="218"/>
      <c r="F53" s="218"/>
      <c r="G53" s="218"/>
    </row>
    <row r="54" spans="2:7" ht="12.75">
      <c r="B54" s="218"/>
      <c r="C54" s="218"/>
      <c r="D54" s="218"/>
      <c r="E54" s="218"/>
      <c r="F54" s="218"/>
      <c r="G54" s="218"/>
    </row>
    <row r="55" spans="2:7" ht="12.75">
      <c r="B55" s="218"/>
      <c r="C55" s="218"/>
      <c r="D55" s="218"/>
      <c r="E55" s="218"/>
      <c r="F55" s="218"/>
      <c r="G55" s="21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9"/>
  <sheetViews>
    <sheetView zoomScalePageLayoutView="0" workbookViewId="0" topLeftCell="A1">
      <selection activeCell="H58" sqref="H58:I58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19" t="s">
        <v>48</v>
      </c>
      <c r="B1" s="220"/>
      <c r="C1" s="94" t="str">
        <f>CONCATENATE(cislostavby," ",nazevstavby)</f>
        <v>0233 Domov pro seniory IRIS</v>
      </c>
      <c r="D1" s="95"/>
      <c r="E1" s="96"/>
      <c r="F1" s="95"/>
      <c r="G1" s="97" t="s">
        <v>49</v>
      </c>
      <c r="H1" s="98" t="s">
        <v>84</v>
      </c>
      <c r="I1" s="99"/>
    </row>
    <row r="2" spans="1:9" ht="13.5" thickBot="1">
      <c r="A2" s="221" t="s">
        <v>50</v>
      </c>
      <c r="B2" s="222"/>
      <c r="C2" s="100" t="str">
        <f>CONCATENATE(cisloobjektu," ",nazevobjektu)</f>
        <v>SO 01 Přístavby</v>
      </c>
      <c r="D2" s="101"/>
      <c r="E2" s="102"/>
      <c r="F2" s="101"/>
      <c r="G2" s="223" t="s">
        <v>87</v>
      </c>
      <c r="H2" s="224"/>
      <c r="I2" s="225"/>
    </row>
    <row r="3" ht="13.5" thickTop="1">
      <c r="F3" s="35"/>
    </row>
    <row r="4" spans="1:9" ht="19.5" customHeight="1">
      <c r="A4" s="103" t="s">
        <v>51</v>
      </c>
      <c r="B4" s="104"/>
      <c r="C4" s="104"/>
      <c r="D4" s="104"/>
      <c r="E4" s="105"/>
      <c r="F4" s="104"/>
      <c r="G4" s="104"/>
      <c r="H4" s="104"/>
      <c r="I4" s="104"/>
    </row>
    <row r="5" ht="13.5" thickBot="1"/>
    <row r="6" spans="1:9" s="35" customFormat="1" ht="13.5" thickBot="1">
      <c r="A6" s="106"/>
      <c r="B6" s="107" t="s">
        <v>52</v>
      </c>
      <c r="C6" s="107"/>
      <c r="D6" s="108"/>
      <c r="E6" s="109" t="s">
        <v>53</v>
      </c>
      <c r="F6" s="110" t="s">
        <v>54</v>
      </c>
      <c r="G6" s="110" t="s">
        <v>55</v>
      </c>
      <c r="H6" s="110" t="s">
        <v>56</v>
      </c>
      <c r="I6" s="111" t="s">
        <v>30</v>
      </c>
    </row>
    <row r="7" spans="1:9" s="35" customFormat="1" ht="12.75">
      <c r="A7" s="199" t="str">
        <f>Položky!B7</f>
        <v>1</v>
      </c>
      <c r="B7" s="112" t="str">
        <f>Položky!C7</f>
        <v>Zemní práce</v>
      </c>
      <c r="D7" s="113"/>
      <c r="E7" s="200">
        <f>Položky!BC32</f>
        <v>0</v>
      </c>
      <c r="F7" s="201">
        <f>Položky!BD32</f>
        <v>0</v>
      </c>
      <c r="G7" s="201">
        <f>Položky!BE32</f>
        <v>0</v>
      </c>
      <c r="H7" s="201">
        <f>Položky!BF32</f>
        <v>0</v>
      </c>
      <c r="I7" s="202">
        <f>Položky!BG32</f>
        <v>0</v>
      </c>
    </row>
    <row r="8" spans="1:9" s="35" customFormat="1" ht="12.75">
      <c r="A8" s="199" t="str">
        <f>Položky!B33</f>
        <v>212</v>
      </c>
      <c r="B8" s="112" t="str">
        <f>Položky!C33</f>
        <v>Drenáž</v>
      </c>
      <c r="D8" s="113"/>
      <c r="E8" s="200">
        <f>Položky!BC35</f>
        <v>0</v>
      </c>
      <c r="F8" s="201">
        <f>Položky!BD35</f>
        <v>0</v>
      </c>
      <c r="G8" s="201">
        <f>Položky!BE35</f>
        <v>0</v>
      </c>
      <c r="H8" s="201">
        <f>Položky!BF35</f>
        <v>0</v>
      </c>
      <c r="I8" s="202">
        <f>Položky!BG35</f>
        <v>0</v>
      </c>
    </row>
    <row r="9" spans="1:9" s="35" customFormat="1" ht="12.75">
      <c r="A9" s="199" t="str">
        <f>Položky!B36</f>
        <v>22</v>
      </c>
      <c r="B9" s="112" t="str">
        <f>Položky!C36</f>
        <v>Piloty</v>
      </c>
      <c r="D9" s="113"/>
      <c r="E9" s="200">
        <f>Položky!BC43</f>
        <v>0</v>
      </c>
      <c r="F9" s="201">
        <f>Položky!BD43</f>
        <v>0</v>
      </c>
      <c r="G9" s="201">
        <f>Položky!BE43</f>
        <v>0</v>
      </c>
      <c r="H9" s="201">
        <f>Položky!BF43</f>
        <v>0</v>
      </c>
      <c r="I9" s="202">
        <f>Položky!BG43</f>
        <v>0</v>
      </c>
    </row>
    <row r="10" spans="1:9" s="35" customFormat="1" ht="12.75">
      <c r="A10" s="199" t="str">
        <f>Položky!B44</f>
        <v>27</v>
      </c>
      <c r="B10" s="112" t="str">
        <f>Položky!C44</f>
        <v>Základy</v>
      </c>
      <c r="D10" s="113"/>
      <c r="E10" s="200">
        <f>Položky!BC89</f>
        <v>0</v>
      </c>
      <c r="F10" s="201">
        <f>Položky!BD89</f>
        <v>0</v>
      </c>
      <c r="G10" s="201">
        <f>Položky!BE89</f>
        <v>0</v>
      </c>
      <c r="H10" s="201">
        <f>Položky!BF89</f>
        <v>0</v>
      </c>
      <c r="I10" s="202">
        <f>Položky!BG89</f>
        <v>0</v>
      </c>
    </row>
    <row r="11" spans="1:9" s="35" customFormat="1" ht="12.75">
      <c r="A11" s="199" t="str">
        <f>Položky!B90</f>
        <v>3</v>
      </c>
      <c r="B11" s="112" t="str">
        <f>Položky!C90</f>
        <v>Svislé a kompletní konstrukce</v>
      </c>
      <c r="D11" s="113"/>
      <c r="E11" s="200">
        <f>Položky!BC167</f>
        <v>0</v>
      </c>
      <c r="F11" s="201">
        <f>Položky!BD167</f>
        <v>0</v>
      </c>
      <c r="G11" s="201">
        <f>Položky!BE167</f>
        <v>0</v>
      </c>
      <c r="H11" s="201">
        <f>Položky!BF167</f>
        <v>0</v>
      </c>
      <c r="I11" s="202">
        <f>Položky!BG167</f>
        <v>0</v>
      </c>
    </row>
    <row r="12" spans="1:9" s="35" customFormat="1" ht="12.75">
      <c r="A12" s="199" t="str">
        <f>Položky!B168</f>
        <v>311</v>
      </c>
      <c r="B12" s="112" t="str">
        <f>Položky!C168</f>
        <v>Sádrokartonové konstrukce</v>
      </c>
      <c r="D12" s="113"/>
      <c r="E12" s="200">
        <f>Položky!BC173</f>
        <v>0</v>
      </c>
      <c r="F12" s="201">
        <f>Položky!BD173</f>
        <v>0</v>
      </c>
      <c r="G12" s="201">
        <f>Položky!BE173</f>
        <v>0</v>
      </c>
      <c r="H12" s="201">
        <f>Položky!BF173</f>
        <v>0</v>
      </c>
      <c r="I12" s="202">
        <f>Položky!BG173</f>
        <v>0</v>
      </c>
    </row>
    <row r="13" spans="1:9" s="35" customFormat="1" ht="12.75">
      <c r="A13" s="199" t="str">
        <f>Položky!B174</f>
        <v>4</v>
      </c>
      <c r="B13" s="112" t="str">
        <f>Položky!C174</f>
        <v>Vodorovné konstrukce</v>
      </c>
      <c r="D13" s="113"/>
      <c r="E13" s="200">
        <f>Položky!BC266</f>
        <v>0</v>
      </c>
      <c r="F13" s="201">
        <f>Položky!BD266</f>
        <v>0</v>
      </c>
      <c r="G13" s="201">
        <f>Položky!BE266</f>
        <v>0</v>
      </c>
      <c r="H13" s="201">
        <f>Položky!BF266</f>
        <v>0</v>
      </c>
      <c r="I13" s="202">
        <f>Položky!BG266</f>
        <v>0</v>
      </c>
    </row>
    <row r="14" spans="1:9" s="35" customFormat="1" ht="12.75">
      <c r="A14" s="199" t="str">
        <f>Položky!B267</f>
        <v>43</v>
      </c>
      <c r="B14" s="112" t="str">
        <f>Položky!C267</f>
        <v>Schodiště</v>
      </c>
      <c r="D14" s="113"/>
      <c r="E14" s="200">
        <f>Položky!BC282</f>
        <v>0</v>
      </c>
      <c r="F14" s="201">
        <f>Položky!BD282</f>
        <v>0</v>
      </c>
      <c r="G14" s="201">
        <f>Položky!BE282</f>
        <v>0</v>
      </c>
      <c r="H14" s="201">
        <f>Položky!BF282</f>
        <v>0</v>
      </c>
      <c r="I14" s="202">
        <f>Položky!BG282</f>
        <v>0</v>
      </c>
    </row>
    <row r="15" spans="1:9" s="35" customFormat="1" ht="12.75">
      <c r="A15" s="199" t="str">
        <f>Položky!B283</f>
        <v>5</v>
      </c>
      <c r="B15" s="112" t="str">
        <f>Položky!C283</f>
        <v>Komunikace</v>
      </c>
      <c r="D15" s="113"/>
      <c r="E15" s="200">
        <f>Položky!BC299</f>
        <v>0</v>
      </c>
      <c r="F15" s="201">
        <f>Položky!BD299</f>
        <v>0</v>
      </c>
      <c r="G15" s="201">
        <f>Položky!BE299</f>
        <v>0</v>
      </c>
      <c r="H15" s="201">
        <f>Položky!BF299</f>
        <v>0</v>
      </c>
      <c r="I15" s="202">
        <f>Položky!BG299</f>
        <v>0</v>
      </c>
    </row>
    <row r="16" spans="1:9" s="35" customFormat="1" ht="12.75">
      <c r="A16" s="199" t="str">
        <f>Položky!B300</f>
        <v>59</v>
      </c>
      <c r="B16" s="112" t="str">
        <f>Položky!C300</f>
        <v>Dlažby a předlažby komunikací</v>
      </c>
      <c r="D16" s="113"/>
      <c r="E16" s="200">
        <f>Položky!BC304</f>
        <v>0</v>
      </c>
      <c r="F16" s="201">
        <f>Položky!BD304</f>
        <v>0</v>
      </c>
      <c r="G16" s="201">
        <f>Položky!BE304</f>
        <v>0</v>
      </c>
      <c r="H16" s="201">
        <f>Položky!BF304</f>
        <v>0</v>
      </c>
      <c r="I16" s="202">
        <f>Položky!BG304</f>
        <v>0</v>
      </c>
    </row>
    <row r="17" spans="1:9" s="35" customFormat="1" ht="12.75">
      <c r="A17" s="199" t="str">
        <f>Položky!B305</f>
        <v>61</v>
      </c>
      <c r="B17" s="112" t="str">
        <f>Položky!C305</f>
        <v>Upravy povrchů vnitřní</v>
      </c>
      <c r="D17" s="113"/>
      <c r="E17" s="200">
        <f>Položky!BC376</f>
        <v>0</v>
      </c>
      <c r="F17" s="201">
        <f>Položky!BD376</f>
        <v>0</v>
      </c>
      <c r="G17" s="201">
        <f>Položky!BE376</f>
        <v>0</v>
      </c>
      <c r="H17" s="201">
        <f>Položky!BF376</f>
        <v>0</v>
      </c>
      <c r="I17" s="202">
        <f>Položky!BG376</f>
        <v>0</v>
      </c>
    </row>
    <row r="18" spans="1:9" s="35" customFormat="1" ht="12.75">
      <c r="A18" s="199" t="str">
        <f>Položky!B377</f>
        <v>62</v>
      </c>
      <c r="B18" s="112" t="str">
        <f>Položky!C377</f>
        <v>Úpravy povrchů vnější</v>
      </c>
      <c r="D18" s="113"/>
      <c r="E18" s="200">
        <f>Položky!BC412</f>
        <v>0</v>
      </c>
      <c r="F18" s="201">
        <f>Položky!BD412</f>
        <v>0</v>
      </c>
      <c r="G18" s="201">
        <f>Položky!BE412</f>
        <v>0</v>
      </c>
      <c r="H18" s="201">
        <f>Položky!BF412</f>
        <v>0</v>
      </c>
      <c r="I18" s="202">
        <f>Položky!BG412</f>
        <v>0</v>
      </c>
    </row>
    <row r="19" spans="1:9" s="35" customFormat="1" ht="12.75">
      <c r="A19" s="199" t="str">
        <f>Položky!B413</f>
        <v>63</v>
      </c>
      <c r="B19" s="112" t="str">
        <f>Položky!C413</f>
        <v>Podlahy a podlahové konstrukce</v>
      </c>
      <c r="D19" s="113"/>
      <c r="E19" s="200">
        <f>Položky!BC452</f>
        <v>0</v>
      </c>
      <c r="F19" s="201">
        <f>Položky!BD452</f>
        <v>0</v>
      </c>
      <c r="G19" s="201">
        <f>Položky!BE452</f>
        <v>0</v>
      </c>
      <c r="H19" s="201">
        <f>Položky!BF452</f>
        <v>0</v>
      </c>
      <c r="I19" s="202">
        <f>Položky!BG452</f>
        <v>0</v>
      </c>
    </row>
    <row r="20" spans="1:9" s="35" customFormat="1" ht="12.75">
      <c r="A20" s="199" t="str">
        <f>Položky!B453</f>
        <v>64</v>
      </c>
      <c r="B20" s="112" t="str">
        <f>Položky!C453</f>
        <v>Výplně otvorů</v>
      </c>
      <c r="D20" s="113"/>
      <c r="E20" s="200">
        <f>Položky!BC474</f>
        <v>0</v>
      </c>
      <c r="F20" s="201">
        <f>Položky!BD474</f>
        <v>0</v>
      </c>
      <c r="G20" s="201">
        <f>Položky!BE474</f>
        <v>0</v>
      </c>
      <c r="H20" s="201">
        <f>Položky!BF474</f>
        <v>0</v>
      </c>
      <c r="I20" s="202">
        <f>Položky!BG474</f>
        <v>0</v>
      </c>
    </row>
    <row r="21" spans="1:9" s="35" customFormat="1" ht="12.75">
      <c r="A21" s="199" t="str">
        <f>Položky!B475</f>
        <v>94</v>
      </c>
      <c r="B21" s="112" t="str">
        <f>Položky!C475</f>
        <v>Lešení a stavební výtahy</v>
      </c>
      <c r="D21" s="113"/>
      <c r="E21" s="200">
        <f>Položky!BC488</f>
        <v>0</v>
      </c>
      <c r="F21" s="201">
        <f>Položky!BD488</f>
        <v>0</v>
      </c>
      <c r="G21" s="201">
        <f>Položky!BE488</f>
        <v>0</v>
      </c>
      <c r="H21" s="201">
        <f>Položky!BF488</f>
        <v>0</v>
      </c>
      <c r="I21" s="202">
        <f>Položky!BG488</f>
        <v>0</v>
      </c>
    </row>
    <row r="22" spans="1:9" s="35" customFormat="1" ht="12.75">
      <c r="A22" s="199" t="str">
        <f>Položky!B489</f>
        <v>95</v>
      </c>
      <c r="B22" s="112" t="str">
        <f>Položky!C489</f>
        <v>Dokončovací konstrukce na pozemních stavbách</v>
      </c>
      <c r="D22" s="113"/>
      <c r="E22" s="200">
        <f>Položky!BC499</f>
        <v>0</v>
      </c>
      <c r="F22" s="201">
        <f>Položky!BD499</f>
        <v>0</v>
      </c>
      <c r="G22" s="201">
        <f>Položky!BE499</f>
        <v>0</v>
      </c>
      <c r="H22" s="201">
        <f>Položky!BF499</f>
        <v>0</v>
      </c>
      <c r="I22" s="202">
        <f>Položky!BG499</f>
        <v>0</v>
      </c>
    </row>
    <row r="23" spans="1:9" s="35" customFormat="1" ht="12.75">
      <c r="A23" s="199" t="str">
        <f>Položky!B500</f>
        <v>96</v>
      </c>
      <c r="B23" s="112" t="str">
        <f>Položky!C500</f>
        <v>Bourání konstrukcí</v>
      </c>
      <c r="D23" s="113"/>
      <c r="E23" s="200">
        <f>Položky!BC558</f>
        <v>0</v>
      </c>
      <c r="F23" s="201">
        <f>Položky!BD558</f>
        <v>0</v>
      </c>
      <c r="G23" s="201">
        <f>Položky!BE558</f>
        <v>0</v>
      </c>
      <c r="H23" s="201">
        <f>Položky!BF558</f>
        <v>0</v>
      </c>
      <c r="I23" s="202">
        <f>Položky!BG558</f>
        <v>0</v>
      </c>
    </row>
    <row r="24" spans="1:9" s="35" customFormat="1" ht="12.75">
      <c r="A24" s="199" t="str">
        <f>Položky!B559</f>
        <v>99</v>
      </c>
      <c r="B24" s="112" t="str">
        <f>Položky!C559</f>
        <v>Staveništní přesun hmot</v>
      </c>
      <c r="D24" s="113"/>
      <c r="E24" s="200">
        <f>Položky!BC561</f>
        <v>0</v>
      </c>
      <c r="F24" s="201">
        <f>Položky!BD561</f>
        <v>0</v>
      </c>
      <c r="G24" s="201">
        <f>Položky!BE561</f>
        <v>0</v>
      </c>
      <c r="H24" s="201">
        <f>Položky!BF561</f>
        <v>0</v>
      </c>
      <c r="I24" s="202">
        <f>Položky!BG561</f>
        <v>0</v>
      </c>
    </row>
    <row r="25" spans="1:9" s="35" customFormat="1" ht="12.75">
      <c r="A25" s="199" t="str">
        <f>Položky!B562</f>
        <v>700</v>
      </c>
      <c r="B25" s="112" t="str">
        <f>Položky!C562</f>
        <v>Střechy</v>
      </c>
      <c r="D25" s="113"/>
      <c r="E25" s="200">
        <f>Položky!BC565</f>
        <v>0</v>
      </c>
      <c r="F25" s="201">
        <f>Položky!BD565</f>
        <v>0</v>
      </c>
      <c r="G25" s="201">
        <f>Položky!BE565</f>
        <v>0</v>
      </c>
      <c r="H25" s="201">
        <f>Položky!BF565</f>
        <v>0</v>
      </c>
      <c r="I25" s="202">
        <f>Položky!BG565</f>
        <v>0</v>
      </c>
    </row>
    <row r="26" spans="1:9" s="35" customFormat="1" ht="12.75">
      <c r="A26" s="199" t="str">
        <f>Položky!B566</f>
        <v>711</v>
      </c>
      <c r="B26" s="112" t="str">
        <f>Položky!C566</f>
        <v>Izolace proti vodě</v>
      </c>
      <c r="D26" s="113"/>
      <c r="E26" s="200">
        <f>Položky!BC586</f>
        <v>0</v>
      </c>
      <c r="F26" s="201">
        <f>Položky!BD586</f>
        <v>0</v>
      </c>
      <c r="G26" s="201">
        <f>Položky!BE586</f>
        <v>0</v>
      </c>
      <c r="H26" s="201">
        <f>Položky!BF586</f>
        <v>0</v>
      </c>
      <c r="I26" s="202">
        <f>Položky!BG586</f>
        <v>0</v>
      </c>
    </row>
    <row r="27" spans="1:9" s="35" customFormat="1" ht="12.75">
      <c r="A27" s="199" t="str">
        <f>Položky!B587</f>
        <v>713</v>
      </c>
      <c r="B27" s="112" t="str">
        <f>Položky!C587</f>
        <v>Izolace tepelné</v>
      </c>
      <c r="D27" s="113"/>
      <c r="E27" s="200">
        <f>Položky!BC610</f>
        <v>0</v>
      </c>
      <c r="F27" s="201">
        <f>Položky!BD610</f>
        <v>0</v>
      </c>
      <c r="G27" s="201">
        <f>Položky!BE610</f>
        <v>0</v>
      </c>
      <c r="H27" s="201">
        <f>Položky!BF610</f>
        <v>0</v>
      </c>
      <c r="I27" s="202">
        <f>Položky!BG610</f>
        <v>0</v>
      </c>
    </row>
    <row r="28" spans="1:9" s="35" customFormat="1" ht="12.75">
      <c r="A28" s="199" t="str">
        <f>Položky!B611</f>
        <v>720</v>
      </c>
      <c r="B28" s="112" t="str">
        <f>Položky!C611</f>
        <v>Zdravotechnická instalace</v>
      </c>
      <c r="D28" s="113"/>
      <c r="E28" s="200">
        <f>Položky!BC613</f>
        <v>0</v>
      </c>
      <c r="F28" s="201">
        <f>Položky!BD613</f>
        <v>0</v>
      </c>
      <c r="G28" s="201">
        <f>Položky!BE613</f>
        <v>0</v>
      </c>
      <c r="H28" s="201">
        <f>Položky!BF613</f>
        <v>0</v>
      </c>
      <c r="I28" s="202">
        <f>Položky!BG613</f>
        <v>0</v>
      </c>
    </row>
    <row r="29" spans="1:9" s="35" customFormat="1" ht="12.75">
      <c r="A29" s="199" t="str">
        <f>Položky!B614</f>
        <v>730</v>
      </c>
      <c r="B29" s="112" t="str">
        <f>Položky!C614</f>
        <v>Ústřední vytápění</v>
      </c>
      <c r="D29" s="113"/>
      <c r="E29" s="200">
        <f>Položky!BC616</f>
        <v>0</v>
      </c>
      <c r="F29" s="201">
        <f>Položky!BD616</f>
        <v>0</v>
      </c>
      <c r="G29" s="201">
        <f>Položky!BE616</f>
        <v>0</v>
      </c>
      <c r="H29" s="201">
        <f>Položky!BF616</f>
        <v>0</v>
      </c>
      <c r="I29" s="202">
        <f>Položky!BG616</f>
        <v>0</v>
      </c>
    </row>
    <row r="30" spans="1:9" s="35" customFormat="1" ht="12.75">
      <c r="A30" s="199" t="str">
        <f>Položky!B617</f>
        <v>762</v>
      </c>
      <c r="B30" s="112" t="str">
        <f>Položky!C617</f>
        <v>Konstrukce tesařské</v>
      </c>
      <c r="D30" s="113"/>
      <c r="E30" s="200">
        <f>Položky!BC646</f>
        <v>0</v>
      </c>
      <c r="F30" s="201">
        <f>Položky!BD646</f>
        <v>0</v>
      </c>
      <c r="G30" s="201">
        <f>Položky!BE646</f>
        <v>0</v>
      </c>
      <c r="H30" s="201">
        <f>Položky!BF646</f>
        <v>0</v>
      </c>
      <c r="I30" s="202">
        <f>Položky!BG646</f>
        <v>0</v>
      </c>
    </row>
    <row r="31" spans="1:9" s="35" customFormat="1" ht="12.75">
      <c r="A31" s="199" t="str">
        <f>Položky!B647</f>
        <v>764</v>
      </c>
      <c r="B31" s="112" t="str">
        <f>Položky!C647</f>
        <v>Konstrukce klempířské</v>
      </c>
      <c r="D31" s="113"/>
      <c r="E31" s="200">
        <f>Položky!BC679</f>
        <v>0</v>
      </c>
      <c r="F31" s="201">
        <f>Položky!BD679</f>
        <v>0</v>
      </c>
      <c r="G31" s="201">
        <f>Položky!BE679</f>
        <v>0</v>
      </c>
      <c r="H31" s="201">
        <f>Položky!BF679</f>
        <v>0</v>
      </c>
      <c r="I31" s="202">
        <f>Položky!BG679</f>
        <v>0</v>
      </c>
    </row>
    <row r="32" spans="1:9" s="35" customFormat="1" ht="12.75">
      <c r="A32" s="199" t="str">
        <f>Položky!B680</f>
        <v>766</v>
      </c>
      <c r="B32" s="112" t="str">
        <f>Položky!C680</f>
        <v>Konstrukce truhlářské</v>
      </c>
      <c r="D32" s="113"/>
      <c r="E32" s="200">
        <f>Položky!BC696</f>
        <v>0</v>
      </c>
      <c r="F32" s="201">
        <f>Položky!BD696</f>
        <v>0</v>
      </c>
      <c r="G32" s="201">
        <f>Položky!BE696</f>
        <v>0</v>
      </c>
      <c r="H32" s="201">
        <f>Položky!BF696</f>
        <v>0</v>
      </c>
      <c r="I32" s="202">
        <f>Položky!BG696</f>
        <v>0</v>
      </c>
    </row>
    <row r="33" spans="1:9" s="35" customFormat="1" ht="12.75">
      <c r="A33" s="199" t="str">
        <f>Položky!B697</f>
        <v>767</v>
      </c>
      <c r="B33" s="112" t="str">
        <f>Položky!C697</f>
        <v>Konstrukce zámečnické</v>
      </c>
      <c r="D33" s="113"/>
      <c r="E33" s="200">
        <f>Položky!BC716</f>
        <v>0</v>
      </c>
      <c r="F33" s="201">
        <f>Položky!BD716</f>
        <v>0</v>
      </c>
      <c r="G33" s="201">
        <f>Položky!BE716</f>
        <v>0</v>
      </c>
      <c r="H33" s="201">
        <f>Položky!BF716</f>
        <v>0</v>
      </c>
      <c r="I33" s="202">
        <f>Položky!BG716</f>
        <v>0</v>
      </c>
    </row>
    <row r="34" spans="1:9" s="35" customFormat="1" ht="12.75">
      <c r="A34" s="199" t="str">
        <f>Položky!B717</f>
        <v>769</v>
      </c>
      <c r="B34" s="112" t="str">
        <f>Položky!C717</f>
        <v>Otvorové prvky z plastu</v>
      </c>
      <c r="D34" s="113"/>
      <c r="E34" s="200">
        <f>Položky!BC731</f>
        <v>0</v>
      </c>
      <c r="F34" s="201">
        <f>Položky!BD731</f>
        <v>0</v>
      </c>
      <c r="G34" s="201">
        <f>Položky!BE731</f>
        <v>0</v>
      </c>
      <c r="H34" s="201">
        <f>Položky!BF731</f>
        <v>0</v>
      </c>
      <c r="I34" s="202">
        <f>Položky!BG731</f>
        <v>0</v>
      </c>
    </row>
    <row r="35" spans="1:9" s="35" customFormat="1" ht="12.75">
      <c r="A35" s="199" t="str">
        <f>Položky!B732</f>
        <v>771</v>
      </c>
      <c r="B35" s="112" t="str">
        <f>Položky!C732</f>
        <v>Podlahy z dlaždic a obklady</v>
      </c>
      <c r="D35" s="113"/>
      <c r="E35" s="200">
        <f>Položky!BC754</f>
        <v>0</v>
      </c>
      <c r="F35" s="201">
        <f>Položky!BD754</f>
        <v>0</v>
      </c>
      <c r="G35" s="201">
        <f>Položky!BE754</f>
        <v>0</v>
      </c>
      <c r="H35" s="201">
        <f>Položky!BF754</f>
        <v>0</v>
      </c>
      <c r="I35" s="202">
        <f>Položky!BG754</f>
        <v>0</v>
      </c>
    </row>
    <row r="36" spans="1:9" s="35" customFormat="1" ht="12.75">
      <c r="A36" s="199" t="str">
        <f>Položky!B755</f>
        <v>776</v>
      </c>
      <c r="B36" s="112" t="str">
        <f>Položky!C755</f>
        <v>Podlahy povlakové</v>
      </c>
      <c r="D36" s="113"/>
      <c r="E36" s="200">
        <f>Položky!BC767</f>
        <v>0</v>
      </c>
      <c r="F36" s="201">
        <f>Položky!BD767</f>
        <v>0</v>
      </c>
      <c r="G36" s="201">
        <f>Položky!BE767</f>
        <v>0</v>
      </c>
      <c r="H36" s="201">
        <f>Položky!BF767</f>
        <v>0</v>
      </c>
      <c r="I36" s="202">
        <f>Položky!BG767</f>
        <v>0</v>
      </c>
    </row>
    <row r="37" spans="1:9" s="35" customFormat="1" ht="12.75">
      <c r="A37" s="199" t="str">
        <f>Položky!B768</f>
        <v>781</v>
      </c>
      <c r="B37" s="112" t="str">
        <f>Položky!C768</f>
        <v>Obklady keramické</v>
      </c>
      <c r="D37" s="113"/>
      <c r="E37" s="200">
        <f>Položky!BC804</f>
        <v>0</v>
      </c>
      <c r="F37" s="201">
        <f>Položky!BD804</f>
        <v>0</v>
      </c>
      <c r="G37" s="201">
        <f>Položky!BE804</f>
        <v>0</v>
      </c>
      <c r="H37" s="201">
        <f>Položky!BF804</f>
        <v>0</v>
      </c>
      <c r="I37" s="202">
        <f>Položky!BG804</f>
        <v>0</v>
      </c>
    </row>
    <row r="38" spans="1:9" s="35" customFormat="1" ht="12.75">
      <c r="A38" s="199" t="str">
        <f>Položky!B805</f>
        <v>783</v>
      </c>
      <c r="B38" s="112" t="str">
        <f>Položky!C805</f>
        <v>Nátěry</v>
      </c>
      <c r="D38" s="113"/>
      <c r="E38" s="200">
        <f>Položky!BC814</f>
        <v>0</v>
      </c>
      <c r="F38" s="201">
        <f>Položky!BD814</f>
        <v>0</v>
      </c>
      <c r="G38" s="201">
        <f>Položky!BE814</f>
        <v>0</v>
      </c>
      <c r="H38" s="201">
        <f>Položky!BF814</f>
        <v>0</v>
      </c>
      <c r="I38" s="202">
        <f>Položky!BG814</f>
        <v>0</v>
      </c>
    </row>
    <row r="39" spans="1:9" s="35" customFormat="1" ht="12.75">
      <c r="A39" s="199" t="str">
        <f>Položky!B815</f>
        <v>784</v>
      </c>
      <c r="B39" s="112" t="str">
        <f>Položky!C815</f>
        <v>Malby</v>
      </c>
      <c r="D39" s="113"/>
      <c r="E39" s="200">
        <f>Položky!BC821</f>
        <v>0</v>
      </c>
      <c r="F39" s="201">
        <f>Položky!BD821</f>
        <v>0</v>
      </c>
      <c r="G39" s="201">
        <f>Položky!BE821</f>
        <v>0</v>
      </c>
      <c r="H39" s="201">
        <f>Položky!BF821</f>
        <v>0</v>
      </c>
      <c r="I39" s="202">
        <f>Položky!BG821</f>
        <v>0</v>
      </c>
    </row>
    <row r="40" spans="1:9" s="35" customFormat="1" ht="12.75">
      <c r="A40" s="199" t="str">
        <f>Položky!B822</f>
        <v>789</v>
      </c>
      <c r="B40" s="112" t="str">
        <f>Položky!C822</f>
        <v>Požární ochrana</v>
      </c>
      <c r="D40" s="113"/>
      <c r="E40" s="200">
        <f>Položky!BC824</f>
        <v>0</v>
      </c>
      <c r="F40" s="201">
        <f>Položky!BD824</f>
        <v>0</v>
      </c>
      <c r="G40" s="201">
        <f>Položky!BE824</f>
        <v>0</v>
      </c>
      <c r="H40" s="201">
        <f>Položky!BF824</f>
        <v>0</v>
      </c>
      <c r="I40" s="202">
        <f>Položky!BG824</f>
        <v>0</v>
      </c>
    </row>
    <row r="41" spans="1:9" s="35" customFormat="1" ht="12.75">
      <c r="A41" s="199" t="str">
        <f>Položky!B825</f>
        <v>M21</v>
      </c>
      <c r="B41" s="112" t="str">
        <f>Položky!C825</f>
        <v>Elektromontáže</v>
      </c>
      <c r="D41" s="113"/>
      <c r="E41" s="200">
        <f>Položky!BC829</f>
        <v>0</v>
      </c>
      <c r="F41" s="201">
        <f>Položky!BD829</f>
        <v>0</v>
      </c>
      <c r="G41" s="201">
        <f>Položky!BE829</f>
        <v>0</v>
      </c>
      <c r="H41" s="201">
        <f>Položky!BF829</f>
        <v>0</v>
      </c>
      <c r="I41" s="202">
        <f>Položky!BG829</f>
        <v>0</v>
      </c>
    </row>
    <row r="42" spans="1:9" s="35" customFormat="1" ht="12.75">
      <c r="A42" s="199" t="str">
        <f>Položky!B830</f>
        <v>M24</v>
      </c>
      <c r="B42" s="112" t="str">
        <f>Položky!C830</f>
        <v>Montáže vzduchotechnických zařízení</v>
      </c>
      <c r="D42" s="113"/>
      <c r="E42" s="200">
        <f>Položky!BC832</f>
        <v>0</v>
      </c>
      <c r="F42" s="201">
        <f>Položky!BD832</f>
        <v>0</v>
      </c>
      <c r="G42" s="201">
        <f>Položky!BE832</f>
        <v>0</v>
      </c>
      <c r="H42" s="201">
        <f>Položky!BF832</f>
        <v>0</v>
      </c>
      <c r="I42" s="202">
        <f>Položky!BG832</f>
        <v>0</v>
      </c>
    </row>
    <row r="43" spans="1:9" s="35" customFormat="1" ht="12.75">
      <c r="A43" s="199" t="str">
        <f>Položky!B833</f>
        <v>M33</v>
      </c>
      <c r="B43" s="112" t="str">
        <f>Položky!C833</f>
        <v>Montáže dopravních zařízení a vah-výtahy</v>
      </c>
      <c r="D43" s="113"/>
      <c r="E43" s="200">
        <f>Položky!BC836</f>
        <v>0</v>
      </c>
      <c r="F43" s="201">
        <f>Položky!BD836</f>
        <v>0</v>
      </c>
      <c r="G43" s="201">
        <f>Položky!BE836</f>
        <v>0</v>
      </c>
      <c r="H43" s="201">
        <f>Položky!BF836</f>
        <v>0</v>
      </c>
      <c r="I43" s="202">
        <f>Položky!BG836</f>
        <v>0</v>
      </c>
    </row>
    <row r="44" spans="1:9" s="35" customFormat="1" ht="13.5" thickBot="1">
      <c r="A44" s="199" t="str">
        <f>Položky!B837</f>
        <v>D96</v>
      </c>
      <c r="B44" s="112" t="str">
        <f>Položky!C837</f>
        <v>Přesuny suti a vybouraných hmot</v>
      </c>
      <c r="D44" s="113"/>
      <c r="E44" s="200">
        <f>Položky!BC844</f>
        <v>0</v>
      </c>
      <c r="F44" s="201">
        <f>Položky!BD844</f>
        <v>0</v>
      </c>
      <c r="G44" s="201">
        <f>Položky!BE844</f>
        <v>0</v>
      </c>
      <c r="H44" s="201">
        <f>Položky!BF844</f>
        <v>0</v>
      </c>
      <c r="I44" s="202">
        <f>Položky!BG844</f>
        <v>0</v>
      </c>
    </row>
    <row r="45" spans="1:9" s="120" customFormat="1" ht="13.5" thickBot="1">
      <c r="A45" s="114"/>
      <c r="B45" s="115" t="s">
        <v>57</v>
      </c>
      <c r="C45" s="115"/>
      <c r="D45" s="116"/>
      <c r="E45" s="117">
        <f>SUM(E7:E44)</f>
        <v>0</v>
      </c>
      <c r="F45" s="118">
        <f>SUM(F7:F44)</f>
        <v>0</v>
      </c>
      <c r="G45" s="118">
        <f>SUM(G7:G44)</f>
        <v>0</v>
      </c>
      <c r="H45" s="118">
        <f>SUM(H7:H44)</f>
        <v>0</v>
      </c>
      <c r="I45" s="119">
        <f>SUM(I7:I44)</f>
        <v>0</v>
      </c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57" ht="19.5" customHeight="1">
      <c r="A47" s="104" t="s">
        <v>58</v>
      </c>
      <c r="B47" s="104"/>
      <c r="C47" s="104"/>
      <c r="D47" s="104"/>
      <c r="E47" s="104"/>
      <c r="F47" s="104"/>
      <c r="G47" s="121"/>
      <c r="H47" s="104"/>
      <c r="I47" s="104"/>
      <c r="BA47" s="40"/>
      <c r="BB47" s="40"/>
      <c r="BC47" s="40"/>
      <c r="BD47" s="40"/>
      <c r="BE47" s="40"/>
    </row>
    <row r="48" ht="13.5" thickBot="1"/>
    <row r="49" spans="1:9" ht="12.75">
      <c r="A49" s="69" t="s">
        <v>59</v>
      </c>
      <c r="B49" s="70"/>
      <c r="C49" s="70"/>
      <c r="D49" s="122"/>
      <c r="E49" s="123" t="s">
        <v>60</v>
      </c>
      <c r="F49" s="124" t="s">
        <v>61</v>
      </c>
      <c r="G49" s="125" t="s">
        <v>62</v>
      </c>
      <c r="H49" s="126"/>
      <c r="I49" s="127" t="s">
        <v>60</v>
      </c>
    </row>
    <row r="50" spans="1:53" ht="12.75">
      <c r="A50" s="63" t="s">
        <v>1159</v>
      </c>
      <c r="B50" s="54"/>
      <c r="C50" s="54"/>
      <c r="D50" s="128"/>
      <c r="E50" s="129"/>
      <c r="F50" s="130"/>
      <c r="G50" s="131">
        <f aca="true" t="shared" si="0" ref="G50:G57">CHOOSE(BA50+1,HSV+PSV,HSV+PSV+Mont,HSV+PSV+Dodavka+Mont,HSV,PSV,Mont,Dodavka,Mont+Dodavka,0)</f>
        <v>0</v>
      </c>
      <c r="H50" s="132"/>
      <c r="I50" s="133">
        <f aca="true" t="shared" si="1" ref="I50:I57">E50+F50*G50/100</f>
        <v>0</v>
      </c>
      <c r="BA50" s="3">
        <v>0</v>
      </c>
    </row>
    <row r="51" spans="1:53" ht="12.75">
      <c r="A51" s="63" t="s">
        <v>1160</v>
      </c>
      <c r="B51" s="54"/>
      <c r="C51" s="54"/>
      <c r="D51" s="128"/>
      <c r="E51" s="129"/>
      <c r="F51" s="130"/>
      <c r="G51" s="131">
        <f t="shared" si="0"/>
        <v>0</v>
      </c>
      <c r="H51" s="132"/>
      <c r="I51" s="133">
        <f t="shared" si="1"/>
        <v>0</v>
      </c>
      <c r="BA51" s="3">
        <v>0</v>
      </c>
    </row>
    <row r="52" spans="1:53" ht="12.75">
      <c r="A52" s="63" t="s">
        <v>1161</v>
      </c>
      <c r="B52" s="54"/>
      <c r="C52" s="54"/>
      <c r="D52" s="128"/>
      <c r="E52" s="129"/>
      <c r="F52" s="130"/>
      <c r="G52" s="131">
        <f t="shared" si="0"/>
        <v>0</v>
      </c>
      <c r="H52" s="132"/>
      <c r="I52" s="133">
        <f t="shared" si="1"/>
        <v>0</v>
      </c>
      <c r="BA52" s="3">
        <v>0</v>
      </c>
    </row>
    <row r="53" spans="1:53" ht="12.75">
      <c r="A53" s="63" t="s">
        <v>1162</v>
      </c>
      <c r="B53" s="54"/>
      <c r="C53" s="54"/>
      <c r="D53" s="128"/>
      <c r="E53" s="129"/>
      <c r="F53" s="130"/>
      <c r="G53" s="131">
        <f t="shared" si="0"/>
        <v>0</v>
      </c>
      <c r="H53" s="132"/>
      <c r="I53" s="133">
        <f t="shared" si="1"/>
        <v>0</v>
      </c>
      <c r="BA53" s="3">
        <v>0</v>
      </c>
    </row>
    <row r="54" spans="1:53" ht="12.75">
      <c r="A54" s="63" t="s">
        <v>1163</v>
      </c>
      <c r="B54" s="54"/>
      <c r="C54" s="54"/>
      <c r="D54" s="128"/>
      <c r="E54" s="129"/>
      <c r="F54" s="130"/>
      <c r="G54" s="131">
        <f t="shared" si="0"/>
        <v>0</v>
      </c>
      <c r="H54" s="132"/>
      <c r="I54" s="133">
        <f t="shared" si="1"/>
        <v>0</v>
      </c>
      <c r="BA54" s="3">
        <v>1</v>
      </c>
    </row>
    <row r="55" spans="1:53" ht="12.75">
      <c r="A55" s="63" t="s">
        <v>1164</v>
      </c>
      <c r="B55" s="54"/>
      <c r="C55" s="54"/>
      <c r="D55" s="128"/>
      <c r="E55" s="129"/>
      <c r="F55" s="130"/>
      <c r="G55" s="131">
        <f t="shared" si="0"/>
        <v>0</v>
      </c>
      <c r="H55" s="132"/>
      <c r="I55" s="133">
        <f t="shared" si="1"/>
        <v>0</v>
      </c>
      <c r="BA55" s="3">
        <v>1</v>
      </c>
    </row>
    <row r="56" spans="1:53" ht="12.75">
      <c r="A56" s="63" t="s">
        <v>1165</v>
      </c>
      <c r="B56" s="54"/>
      <c r="C56" s="54"/>
      <c r="D56" s="128"/>
      <c r="E56" s="129"/>
      <c r="F56" s="130"/>
      <c r="G56" s="131">
        <f t="shared" si="0"/>
        <v>0</v>
      </c>
      <c r="H56" s="132"/>
      <c r="I56" s="133">
        <f t="shared" si="1"/>
        <v>0</v>
      </c>
      <c r="BA56" s="3">
        <v>2</v>
      </c>
    </row>
    <row r="57" spans="1:53" ht="12.75">
      <c r="A57" s="63" t="s">
        <v>1166</v>
      </c>
      <c r="B57" s="54"/>
      <c r="C57" s="54"/>
      <c r="D57" s="128"/>
      <c r="E57" s="129"/>
      <c r="F57" s="130"/>
      <c r="G57" s="131">
        <f t="shared" si="0"/>
        <v>0</v>
      </c>
      <c r="H57" s="132"/>
      <c r="I57" s="133">
        <f t="shared" si="1"/>
        <v>0</v>
      </c>
      <c r="BA57" s="3">
        <v>2</v>
      </c>
    </row>
    <row r="58" spans="1:9" ht="13.5" thickBot="1">
      <c r="A58" s="134"/>
      <c r="B58" s="135" t="s">
        <v>63</v>
      </c>
      <c r="C58" s="136"/>
      <c r="D58" s="137"/>
      <c r="E58" s="138"/>
      <c r="F58" s="139"/>
      <c r="G58" s="139"/>
      <c r="H58" s="226">
        <f>SUM(I50:I57)</f>
        <v>0</v>
      </c>
      <c r="I58" s="227"/>
    </row>
    <row r="60" spans="2:9" ht="12.75">
      <c r="B60" s="120"/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  <row r="79" spans="6:9" ht="12.75">
      <c r="F79" s="140"/>
      <c r="G79" s="141"/>
      <c r="H79" s="141"/>
      <c r="I79" s="142"/>
    </row>
    <row r="80" spans="6:9" ht="12.75">
      <c r="F80" s="140"/>
      <c r="G80" s="141"/>
      <c r="H80" s="141"/>
      <c r="I80" s="142"/>
    </row>
    <row r="81" spans="6:9" ht="12.75">
      <c r="F81" s="140"/>
      <c r="G81" s="141"/>
      <c r="H81" s="141"/>
      <c r="I81" s="142"/>
    </row>
    <row r="82" spans="6:9" ht="12.75">
      <c r="F82" s="140"/>
      <c r="G82" s="141"/>
      <c r="H82" s="141"/>
      <c r="I82" s="142"/>
    </row>
    <row r="83" spans="6:9" ht="12.75">
      <c r="F83" s="140"/>
      <c r="G83" s="141"/>
      <c r="H83" s="141"/>
      <c r="I83" s="142"/>
    </row>
    <row r="84" spans="6:9" ht="12.75">
      <c r="F84" s="140"/>
      <c r="G84" s="141"/>
      <c r="H84" s="141"/>
      <c r="I84" s="142"/>
    </row>
    <row r="85" spans="6:9" ht="12.75">
      <c r="F85" s="140"/>
      <c r="G85" s="141"/>
      <c r="H85" s="141"/>
      <c r="I85" s="142"/>
    </row>
    <row r="86" spans="6:9" ht="12.75">
      <c r="F86" s="140"/>
      <c r="G86" s="141"/>
      <c r="H86" s="141"/>
      <c r="I86" s="142"/>
    </row>
    <row r="87" spans="6:9" ht="12.75">
      <c r="F87" s="140"/>
      <c r="G87" s="141"/>
      <c r="H87" s="141"/>
      <c r="I87" s="142"/>
    </row>
    <row r="88" spans="6:9" ht="12.75">
      <c r="F88" s="140"/>
      <c r="G88" s="141"/>
      <c r="H88" s="141"/>
      <c r="I88" s="142"/>
    </row>
    <row r="89" spans="6:9" ht="12.75">
      <c r="F89" s="140"/>
      <c r="G89" s="141"/>
      <c r="H89" s="141"/>
      <c r="I89" s="142"/>
    </row>
    <row r="90" spans="6:9" ht="12.75">
      <c r="F90" s="140"/>
      <c r="G90" s="141"/>
      <c r="H90" s="141"/>
      <c r="I90" s="142"/>
    </row>
    <row r="91" spans="6:9" ht="12.75">
      <c r="F91" s="140"/>
      <c r="G91" s="141"/>
      <c r="H91" s="141"/>
      <c r="I91" s="142"/>
    </row>
    <row r="92" spans="6:9" ht="12.75">
      <c r="F92" s="140"/>
      <c r="G92" s="141"/>
      <c r="H92" s="141"/>
      <c r="I92" s="142"/>
    </row>
    <row r="93" spans="6:9" ht="12.75">
      <c r="F93" s="140"/>
      <c r="G93" s="141"/>
      <c r="H93" s="141"/>
      <c r="I93" s="142"/>
    </row>
    <row r="94" spans="6:9" ht="12.75">
      <c r="F94" s="140"/>
      <c r="G94" s="141"/>
      <c r="H94" s="141"/>
      <c r="I94" s="142"/>
    </row>
    <row r="95" spans="6:9" ht="12.75">
      <c r="F95" s="140"/>
      <c r="G95" s="141"/>
      <c r="H95" s="141"/>
      <c r="I95" s="142"/>
    </row>
    <row r="96" spans="6:9" ht="12.75">
      <c r="F96" s="140"/>
      <c r="G96" s="141"/>
      <c r="H96" s="141"/>
      <c r="I96" s="142"/>
    </row>
    <row r="97" spans="6:9" ht="12.75">
      <c r="F97" s="140"/>
      <c r="G97" s="141"/>
      <c r="H97" s="141"/>
      <c r="I97" s="142"/>
    </row>
    <row r="98" spans="6:9" ht="12.75">
      <c r="F98" s="140"/>
      <c r="G98" s="141"/>
      <c r="H98" s="141"/>
      <c r="I98" s="142"/>
    </row>
    <row r="99" spans="6:9" ht="12.75">
      <c r="F99" s="140"/>
      <c r="G99" s="141"/>
      <c r="H99" s="141"/>
      <c r="I99" s="142"/>
    </row>
    <row r="100" spans="6:9" ht="12.75">
      <c r="F100" s="140"/>
      <c r="G100" s="141"/>
      <c r="H100" s="141"/>
      <c r="I100" s="142"/>
    </row>
    <row r="101" spans="6:9" ht="12.75">
      <c r="F101" s="140"/>
      <c r="G101" s="141"/>
      <c r="H101" s="141"/>
      <c r="I101" s="142"/>
    </row>
    <row r="102" spans="6:9" ht="12.75">
      <c r="F102" s="140"/>
      <c r="G102" s="141"/>
      <c r="H102" s="141"/>
      <c r="I102" s="142"/>
    </row>
    <row r="103" spans="6:9" ht="12.75">
      <c r="F103" s="140"/>
      <c r="G103" s="141"/>
      <c r="H103" s="141"/>
      <c r="I103" s="142"/>
    </row>
    <row r="104" spans="6:9" ht="12.75">
      <c r="F104" s="140"/>
      <c r="G104" s="141"/>
      <c r="H104" s="141"/>
      <c r="I104" s="142"/>
    </row>
    <row r="105" spans="6:9" ht="12.75">
      <c r="F105" s="140"/>
      <c r="G105" s="141"/>
      <c r="H105" s="141"/>
      <c r="I105" s="142"/>
    </row>
    <row r="106" spans="6:9" ht="12.75">
      <c r="F106" s="140"/>
      <c r="G106" s="141"/>
      <c r="H106" s="141"/>
      <c r="I106" s="142"/>
    </row>
    <row r="107" spans="6:9" ht="12.75">
      <c r="F107" s="140"/>
      <c r="G107" s="141"/>
      <c r="H107" s="141"/>
      <c r="I107" s="142"/>
    </row>
    <row r="108" spans="6:9" ht="12.75">
      <c r="F108" s="140"/>
      <c r="G108" s="141"/>
      <c r="H108" s="141"/>
      <c r="I108" s="142"/>
    </row>
    <row r="109" spans="6:9" ht="12.75">
      <c r="F109" s="140"/>
      <c r="G109" s="141"/>
      <c r="H109" s="141"/>
      <c r="I109" s="142"/>
    </row>
  </sheetData>
  <sheetProtection/>
  <mergeCells count="4">
    <mergeCell ref="A1:B1"/>
    <mergeCell ref="A2:B2"/>
    <mergeCell ref="G2:I2"/>
    <mergeCell ref="H58:I58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917"/>
  <sheetViews>
    <sheetView showGridLines="0" showZeros="0" tabSelected="1" zoomScalePageLayoutView="0" workbookViewId="0" topLeftCell="A679">
      <selection activeCell="C849" sqref="C849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51" customWidth="1"/>
    <col min="6" max="6" width="9.875" style="143" customWidth="1"/>
    <col min="7" max="7" width="13.875" style="143" customWidth="1"/>
    <col min="8" max="11" width="11.125" style="143" customWidth="1"/>
    <col min="12" max="12" width="75.25390625" style="143" customWidth="1"/>
    <col min="13" max="13" width="45.25390625" style="143" customWidth="1"/>
    <col min="14" max="14" width="75.375" style="143" customWidth="1"/>
    <col min="15" max="15" width="45.25390625" style="143" customWidth="1"/>
    <col min="16" max="16384" width="9.125" style="143" customWidth="1"/>
  </cols>
  <sheetData>
    <row r="1" spans="1:7" ht="15.75">
      <c r="A1" s="230" t="s">
        <v>81</v>
      </c>
      <c r="B1" s="230"/>
      <c r="C1" s="230"/>
      <c r="D1" s="230"/>
      <c r="E1" s="230"/>
      <c r="F1" s="230"/>
      <c r="G1" s="230"/>
    </row>
    <row r="2" spans="2:7" ht="14.25" customHeight="1" thickBot="1">
      <c r="B2" s="144"/>
      <c r="C2" s="145"/>
      <c r="D2" s="145"/>
      <c r="E2" s="146"/>
      <c r="F2" s="145"/>
      <c r="G2" s="145"/>
    </row>
    <row r="3" spans="1:7" ht="13.5" thickTop="1">
      <c r="A3" s="219" t="s">
        <v>48</v>
      </c>
      <c r="B3" s="220"/>
      <c r="C3" s="94" t="str">
        <f>CONCATENATE(cislostavby," ",nazevstavby)</f>
        <v>0233 Domov pro seniory IRIS</v>
      </c>
      <c r="D3" s="95"/>
      <c r="E3" s="147" t="s">
        <v>64</v>
      </c>
      <c r="F3" s="148" t="str">
        <f>Rekapitulace!H1</f>
        <v>SO 01</v>
      </c>
      <c r="G3" s="149"/>
    </row>
    <row r="4" spans="1:7" ht="13.5" thickBot="1">
      <c r="A4" s="231" t="s">
        <v>50</v>
      </c>
      <c r="B4" s="222"/>
      <c r="C4" s="100" t="str">
        <f>CONCATENATE(cisloobjektu," ",nazevobjektu)</f>
        <v>SO 01 Přístavby</v>
      </c>
      <c r="D4" s="101"/>
      <c r="E4" s="232" t="str">
        <f>Rekapitulace!G2</f>
        <v>Přístavby - DPS</v>
      </c>
      <c r="F4" s="233"/>
      <c r="G4" s="234"/>
    </row>
    <row r="5" spans="1:7" ht="13.5" thickTop="1">
      <c r="A5" s="150"/>
      <c r="G5" s="152"/>
    </row>
    <row r="6" spans="1:11" ht="22.5">
      <c r="A6" s="153" t="s">
        <v>65</v>
      </c>
      <c r="B6" s="154" t="s">
        <v>66</v>
      </c>
      <c r="C6" s="154" t="s">
        <v>67</v>
      </c>
      <c r="D6" s="154" t="s">
        <v>68</v>
      </c>
      <c r="E6" s="155" t="s">
        <v>69</v>
      </c>
      <c r="F6" s="154" t="s">
        <v>70</v>
      </c>
      <c r="G6" s="156" t="s">
        <v>71</v>
      </c>
      <c r="H6" s="157" t="s">
        <v>72</v>
      </c>
      <c r="I6" s="157" t="s">
        <v>73</v>
      </c>
      <c r="J6" s="157" t="s">
        <v>74</v>
      </c>
      <c r="K6" s="157" t="s">
        <v>75</v>
      </c>
    </row>
    <row r="7" spans="1:17" ht="12.75">
      <c r="A7" s="158" t="s">
        <v>76</v>
      </c>
      <c r="B7" s="159" t="s">
        <v>77</v>
      </c>
      <c r="C7" s="160" t="s">
        <v>78</v>
      </c>
      <c r="D7" s="161"/>
      <c r="E7" s="162"/>
      <c r="F7" s="162"/>
      <c r="G7" s="163"/>
      <c r="H7" s="164"/>
      <c r="I7" s="165"/>
      <c r="J7" s="164"/>
      <c r="K7" s="165"/>
      <c r="Q7" s="166">
        <v>1</v>
      </c>
    </row>
    <row r="8" spans="1:82" ht="12.75">
      <c r="A8" s="167">
        <v>1</v>
      </c>
      <c r="B8" s="168" t="s">
        <v>88</v>
      </c>
      <c r="C8" s="169" t="s">
        <v>89</v>
      </c>
      <c r="D8" s="170" t="s">
        <v>90</v>
      </c>
      <c r="E8" s="171">
        <v>120.7695</v>
      </c>
      <c r="F8" s="171">
        <v>0</v>
      </c>
      <c r="G8" s="172">
        <f>E8*F8</f>
        <v>0</v>
      </c>
      <c r="H8" s="173">
        <v>0</v>
      </c>
      <c r="I8" s="173">
        <f>E8*H8</f>
        <v>0</v>
      </c>
      <c r="J8" s="173">
        <v>0</v>
      </c>
      <c r="K8" s="173">
        <f>E8*J8</f>
        <v>0</v>
      </c>
      <c r="Q8" s="166">
        <v>2</v>
      </c>
      <c r="AA8" s="143">
        <v>1</v>
      </c>
      <c r="AB8" s="143">
        <v>1</v>
      </c>
      <c r="AC8" s="143">
        <v>1</v>
      </c>
      <c r="BB8" s="143">
        <v>1</v>
      </c>
      <c r="BC8" s="143">
        <f>IF(BB8=1,G8,0)</f>
        <v>0</v>
      </c>
      <c r="BD8" s="143">
        <f>IF(BB8=2,G8,0)</f>
        <v>0</v>
      </c>
      <c r="BE8" s="143">
        <f>IF(BB8=3,G8,0)</f>
        <v>0</v>
      </c>
      <c r="BF8" s="143">
        <f>IF(BB8=4,G8,0)</f>
        <v>0</v>
      </c>
      <c r="BG8" s="143">
        <f>IF(BB8=5,G8,0)</f>
        <v>0</v>
      </c>
      <c r="CA8" s="143">
        <v>1</v>
      </c>
      <c r="CB8" s="143">
        <v>1</v>
      </c>
      <c r="CC8" s="166"/>
      <c r="CD8" s="166"/>
    </row>
    <row r="9" spans="1:17" ht="12.75">
      <c r="A9" s="174"/>
      <c r="B9" s="175"/>
      <c r="C9" s="228" t="s">
        <v>91</v>
      </c>
      <c r="D9" s="229"/>
      <c r="E9" s="177">
        <v>91.7295</v>
      </c>
      <c r="F9" s="178"/>
      <c r="G9" s="179"/>
      <c r="H9" s="180"/>
      <c r="I9" s="181"/>
      <c r="J9" s="180"/>
      <c r="K9" s="181"/>
      <c r="M9" s="176" t="s">
        <v>91</v>
      </c>
      <c r="O9" s="176"/>
      <c r="Q9" s="166"/>
    </row>
    <row r="10" spans="1:17" ht="12.75">
      <c r="A10" s="174"/>
      <c r="B10" s="175"/>
      <c r="C10" s="228" t="s">
        <v>92</v>
      </c>
      <c r="D10" s="229"/>
      <c r="E10" s="177">
        <v>29.04</v>
      </c>
      <c r="F10" s="178"/>
      <c r="G10" s="179"/>
      <c r="H10" s="180"/>
      <c r="I10" s="181"/>
      <c r="J10" s="180"/>
      <c r="K10" s="181"/>
      <c r="M10" s="176" t="s">
        <v>92</v>
      </c>
      <c r="O10" s="176"/>
      <c r="Q10" s="166"/>
    </row>
    <row r="11" spans="1:82" ht="12.75">
      <c r="A11" s="167">
        <v>2</v>
      </c>
      <c r="B11" s="168" t="s">
        <v>93</v>
      </c>
      <c r="C11" s="169" t="s">
        <v>94</v>
      </c>
      <c r="D11" s="170" t="s">
        <v>90</v>
      </c>
      <c r="E11" s="171">
        <v>120.7695</v>
      </c>
      <c r="F11" s="171">
        <v>0</v>
      </c>
      <c r="G11" s="172">
        <f>E11*F11</f>
        <v>0</v>
      </c>
      <c r="H11" s="173">
        <v>0</v>
      </c>
      <c r="I11" s="173">
        <f>E11*H11</f>
        <v>0</v>
      </c>
      <c r="J11" s="173">
        <v>0</v>
      </c>
      <c r="K11" s="173">
        <f>E11*J11</f>
        <v>0</v>
      </c>
      <c r="Q11" s="166">
        <v>2</v>
      </c>
      <c r="AA11" s="143">
        <v>1</v>
      </c>
      <c r="AB11" s="143">
        <v>1</v>
      </c>
      <c r="AC11" s="143">
        <v>1</v>
      </c>
      <c r="BB11" s="143">
        <v>1</v>
      </c>
      <c r="BC11" s="143">
        <f>IF(BB11=1,G11,0)</f>
        <v>0</v>
      </c>
      <c r="BD11" s="143">
        <f>IF(BB11=2,G11,0)</f>
        <v>0</v>
      </c>
      <c r="BE11" s="143">
        <f>IF(BB11=3,G11,0)</f>
        <v>0</v>
      </c>
      <c r="BF11" s="143">
        <f>IF(BB11=4,G11,0)</f>
        <v>0</v>
      </c>
      <c r="BG11" s="143">
        <f>IF(BB11=5,G11,0)</f>
        <v>0</v>
      </c>
      <c r="CA11" s="143">
        <v>1</v>
      </c>
      <c r="CB11" s="143">
        <v>1</v>
      </c>
      <c r="CC11" s="166"/>
      <c r="CD11" s="166"/>
    </row>
    <row r="12" spans="1:82" ht="12.75">
      <c r="A12" s="167">
        <v>3</v>
      </c>
      <c r="B12" s="168" t="s">
        <v>95</v>
      </c>
      <c r="C12" s="169" t="s">
        <v>96</v>
      </c>
      <c r="D12" s="170" t="s">
        <v>90</v>
      </c>
      <c r="E12" s="171">
        <v>79.452</v>
      </c>
      <c r="F12" s="171">
        <v>0</v>
      </c>
      <c r="G12" s="172">
        <f>E12*F12</f>
        <v>0</v>
      </c>
      <c r="H12" s="173">
        <v>0</v>
      </c>
      <c r="I12" s="173">
        <f>E12*H12</f>
        <v>0</v>
      </c>
      <c r="J12" s="173">
        <v>0</v>
      </c>
      <c r="K12" s="173">
        <f>E12*J12</f>
        <v>0</v>
      </c>
      <c r="Q12" s="166">
        <v>2</v>
      </c>
      <c r="AA12" s="143">
        <v>1</v>
      </c>
      <c r="AB12" s="143">
        <v>1</v>
      </c>
      <c r="AC12" s="143">
        <v>1</v>
      </c>
      <c r="BB12" s="143">
        <v>1</v>
      </c>
      <c r="BC12" s="143">
        <f>IF(BB12=1,G12,0)</f>
        <v>0</v>
      </c>
      <c r="BD12" s="143">
        <f>IF(BB12=2,G12,0)</f>
        <v>0</v>
      </c>
      <c r="BE12" s="143">
        <f>IF(BB12=3,G12,0)</f>
        <v>0</v>
      </c>
      <c r="BF12" s="143">
        <f>IF(BB12=4,G12,0)</f>
        <v>0</v>
      </c>
      <c r="BG12" s="143">
        <f>IF(BB12=5,G12,0)</f>
        <v>0</v>
      </c>
      <c r="CA12" s="143">
        <v>1</v>
      </c>
      <c r="CB12" s="143">
        <v>1</v>
      </c>
      <c r="CC12" s="166"/>
      <c r="CD12" s="166"/>
    </row>
    <row r="13" spans="1:17" ht="22.5">
      <c r="A13" s="174"/>
      <c r="B13" s="175"/>
      <c r="C13" s="228" t="s">
        <v>97</v>
      </c>
      <c r="D13" s="229"/>
      <c r="E13" s="177">
        <v>79.452</v>
      </c>
      <c r="F13" s="178"/>
      <c r="G13" s="179"/>
      <c r="H13" s="180"/>
      <c r="I13" s="181"/>
      <c r="J13" s="180"/>
      <c r="K13" s="181"/>
      <c r="M13" s="176" t="s">
        <v>97</v>
      </c>
      <c r="O13" s="176"/>
      <c r="Q13" s="166"/>
    </row>
    <row r="14" spans="1:82" ht="12.75">
      <c r="A14" s="167">
        <v>4</v>
      </c>
      <c r="B14" s="168" t="s">
        <v>98</v>
      </c>
      <c r="C14" s="169" t="s">
        <v>99</v>
      </c>
      <c r="D14" s="170" t="s">
        <v>90</v>
      </c>
      <c r="E14" s="171">
        <v>210.41</v>
      </c>
      <c r="F14" s="171">
        <v>0</v>
      </c>
      <c r="G14" s="172">
        <f>E14*F14</f>
        <v>0</v>
      </c>
      <c r="H14" s="173">
        <v>0</v>
      </c>
      <c r="I14" s="173">
        <f>E14*H14</f>
        <v>0</v>
      </c>
      <c r="J14" s="173">
        <v>0</v>
      </c>
      <c r="K14" s="173">
        <f>E14*J14</f>
        <v>0</v>
      </c>
      <c r="Q14" s="166">
        <v>2</v>
      </c>
      <c r="AA14" s="143">
        <v>1</v>
      </c>
      <c r="AB14" s="143">
        <v>1</v>
      </c>
      <c r="AC14" s="143">
        <v>1</v>
      </c>
      <c r="BB14" s="143">
        <v>1</v>
      </c>
      <c r="BC14" s="143">
        <f>IF(BB14=1,G14,0)</f>
        <v>0</v>
      </c>
      <c r="BD14" s="143">
        <f>IF(BB14=2,G14,0)</f>
        <v>0</v>
      </c>
      <c r="BE14" s="143">
        <f>IF(BB14=3,G14,0)</f>
        <v>0</v>
      </c>
      <c r="BF14" s="143">
        <f>IF(BB14=4,G14,0)</f>
        <v>0</v>
      </c>
      <c r="BG14" s="143">
        <f>IF(BB14=5,G14,0)</f>
        <v>0</v>
      </c>
      <c r="CA14" s="143">
        <v>1</v>
      </c>
      <c r="CB14" s="143">
        <v>1</v>
      </c>
      <c r="CC14" s="166"/>
      <c r="CD14" s="166"/>
    </row>
    <row r="15" spans="1:17" ht="12.75">
      <c r="A15" s="174"/>
      <c r="B15" s="175"/>
      <c r="C15" s="228" t="s">
        <v>100</v>
      </c>
      <c r="D15" s="229"/>
      <c r="E15" s="177">
        <v>210.41</v>
      </c>
      <c r="F15" s="178"/>
      <c r="G15" s="179"/>
      <c r="H15" s="180"/>
      <c r="I15" s="181"/>
      <c r="J15" s="180"/>
      <c r="K15" s="181"/>
      <c r="M15" s="176" t="s">
        <v>100</v>
      </c>
      <c r="O15" s="176"/>
      <c r="Q15" s="166"/>
    </row>
    <row r="16" spans="1:82" ht="12.75">
      <c r="A16" s="167">
        <v>5</v>
      </c>
      <c r="B16" s="168" t="s">
        <v>101</v>
      </c>
      <c r="C16" s="169" t="s">
        <v>102</v>
      </c>
      <c r="D16" s="170" t="s">
        <v>90</v>
      </c>
      <c r="E16" s="171">
        <v>289.862</v>
      </c>
      <c r="F16" s="171">
        <v>0</v>
      </c>
      <c r="G16" s="172">
        <f>E16*F16</f>
        <v>0</v>
      </c>
      <c r="H16" s="173">
        <v>0</v>
      </c>
      <c r="I16" s="173">
        <f>E16*H16</f>
        <v>0</v>
      </c>
      <c r="J16" s="173">
        <v>0</v>
      </c>
      <c r="K16" s="173">
        <f>E16*J16</f>
        <v>0</v>
      </c>
      <c r="Q16" s="166">
        <v>2</v>
      </c>
      <c r="AA16" s="143">
        <v>1</v>
      </c>
      <c r="AB16" s="143">
        <v>1</v>
      </c>
      <c r="AC16" s="143">
        <v>1</v>
      </c>
      <c r="BB16" s="143">
        <v>1</v>
      </c>
      <c r="BC16" s="143">
        <f>IF(BB16=1,G16,0)</f>
        <v>0</v>
      </c>
      <c r="BD16" s="143">
        <f>IF(BB16=2,G16,0)</f>
        <v>0</v>
      </c>
      <c r="BE16" s="143">
        <f>IF(BB16=3,G16,0)</f>
        <v>0</v>
      </c>
      <c r="BF16" s="143">
        <f>IF(BB16=4,G16,0)</f>
        <v>0</v>
      </c>
      <c r="BG16" s="143">
        <f>IF(BB16=5,G16,0)</f>
        <v>0</v>
      </c>
      <c r="CA16" s="143">
        <v>1</v>
      </c>
      <c r="CB16" s="143">
        <v>1</v>
      </c>
      <c r="CC16" s="166"/>
      <c r="CD16" s="166"/>
    </row>
    <row r="17" spans="1:17" ht="12.75">
      <c r="A17" s="174"/>
      <c r="B17" s="175"/>
      <c r="C17" s="228" t="s">
        <v>103</v>
      </c>
      <c r="D17" s="229"/>
      <c r="E17" s="177">
        <v>289.862</v>
      </c>
      <c r="F17" s="178"/>
      <c r="G17" s="179"/>
      <c r="H17" s="180"/>
      <c r="I17" s="181"/>
      <c r="J17" s="180"/>
      <c r="K17" s="181"/>
      <c r="M17" s="176" t="s">
        <v>103</v>
      </c>
      <c r="O17" s="176"/>
      <c r="Q17" s="166"/>
    </row>
    <row r="18" spans="1:82" ht="12.75">
      <c r="A18" s="167">
        <v>6</v>
      </c>
      <c r="B18" s="168" t="s">
        <v>104</v>
      </c>
      <c r="C18" s="169" t="s">
        <v>105</v>
      </c>
      <c r="D18" s="170" t="s">
        <v>106</v>
      </c>
      <c r="E18" s="171">
        <v>8</v>
      </c>
      <c r="F18" s="171">
        <v>0</v>
      </c>
      <c r="G18" s="172">
        <f>E18*F18</f>
        <v>0</v>
      </c>
      <c r="H18" s="173">
        <v>0</v>
      </c>
      <c r="I18" s="173">
        <f>E18*H18</f>
        <v>0</v>
      </c>
      <c r="J18" s="173">
        <v>0</v>
      </c>
      <c r="K18" s="173">
        <f>E18*J18</f>
        <v>0</v>
      </c>
      <c r="Q18" s="166">
        <v>2</v>
      </c>
      <c r="AA18" s="143">
        <v>1</v>
      </c>
      <c r="AB18" s="143">
        <v>1</v>
      </c>
      <c r="AC18" s="143">
        <v>1</v>
      </c>
      <c r="BB18" s="143">
        <v>1</v>
      </c>
      <c r="BC18" s="143">
        <f>IF(BB18=1,G18,0)</f>
        <v>0</v>
      </c>
      <c r="BD18" s="143">
        <f>IF(BB18=2,G18,0)</f>
        <v>0</v>
      </c>
      <c r="BE18" s="143">
        <f>IF(BB18=3,G18,0)</f>
        <v>0</v>
      </c>
      <c r="BF18" s="143">
        <f>IF(BB18=4,G18,0)</f>
        <v>0</v>
      </c>
      <c r="BG18" s="143">
        <f>IF(BB18=5,G18,0)</f>
        <v>0</v>
      </c>
      <c r="CA18" s="143">
        <v>1</v>
      </c>
      <c r="CB18" s="143">
        <v>1</v>
      </c>
      <c r="CC18" s="166"/>
      <c r="CD18" s="166"/>
    </row>
    <row r="19" spans="1:17" ht="12.75">
      <c r="A19" s="174"/>
      <c r="B19" s="175"/>
      <c r="C19" s="228" t="s">
        <v>107</v>
      </c>
      <c r="D19" s="229"/>
      <c r="E19" s="177">
        <v>8</v>
      </c>
      <c r="F19" s="178"/>
      <c r="G19" s="179"/>
      <c r="H19" s="180"/>
      <c r="I19" s="181"/>
      <c r="J19" s="180"/>
      <c r="K19" s="181"/>
      <c r="M19" s="176" t="s">
        <v>107</v>
      </c>
      <c r="O19" s="176"/>
      <c r="Q19" s="166"/>
    </row>
    <row r="20" spans="1:82" ht="12.75">
      <c r="A20" s="167">
        <v>7</v>
      </c>
      <c r="B20" s="168" t="s">
        <v>108</v>
      </c>
      <c r="C20" s="169" t="s">
        <v>109</v>
      </c>
      <c r="D20" s="170" t="s">
        <v>110</v>
      </c>
      <c r="E20" s="171">
        <v>45.7968</v>
      </c>
      <c r="F20" s="171">
        <v>0</v>
      </c>
      <c r="G20" s="172">
        <f>E20*F20</f>
        <v>0</v>
      </c>
      <c r="H20" s="173">
        <v>0.0007</v>
      </c>
      <c r="I20" s="173">
        <f>E20*H20</f>
        <v>0.03205776</v>
      </c>
      <c r="J20" s="173">
        <v>0</v>
      </c>
      <c r="K20" s="173">
        <f>E20*J20</f>
        <v>0</v>
      </c>
      <c r="Q20" s="166">
        <v>2</v>
      </c>
      <c r="AA20" s="143">
        <v>1</v>
      </c>
      <c r="AB20" s="143">
        <v>1</v>
      </c>
      <c r="AC20" s="143">
        <v>1</v>
      </c>
      <c r="BB20" s="143">
        <v>1</v>
      </c>
      <c r="BC20" s="143">
        <f>IF(BB20=1,G20,0)</f>
        <v>0</v>
      </c>
      <c r="BD20" s="143">
        <f>IF(BB20=2,G20,0)</f>
        <v>0</v>
      </c>
      <c r="BE20" s="143">
        <f>IF(BB20=3,G20,0)</f>
        <v>0</v>
      </c>
      <c r="BF20" s="143">
        <f>IF(BB20=4,G20,0)</f>
        <v>0</v>
      </c>
      <c r="BG20" s="143">
        <f>IF(BB20=5,G20,0)</f>
        <v>0</v>
      </c>
      <c r="CA20" s="143">
        <v>1</v>
      </c>
      <c r="CB20" s="143">
        <v>1</v>
      </c>
      <c r="CC20" s="166"/>
      <c r="CD20" s="166"/>
    </row>
    <row r="21" spans="1:17" ht="12.75">
      <c r="A21" s="174"/>
      <c r="B21" s="175"/>
      <c r="C21" s="228" t="s">
        <v>111</v>
      </c>
      <c r="D21" s="229"/>
      <c r="E21" s="177">
        <v>21.1118</v>
      </c>
      <c r="F21" s="178"/>
      <c r="G21" s="179"/>
      <c r="H21" s="180"/>
      <c r="I21" s="181"/>
      <c r="J21" s="180"/>
      <c r="K21" s="181"/>
      <c r="M21" s="176" t="s">
        <v>111</v>
      </c>
      <c r="O21" s="176"/>
      <c r="Q21" s="166"/>
    </row>
    <row r="22" spans="1:17" ht="12.75">
      <c r="A22" s="174"/>
      <c r="B22" s="175"/>
      <c r="C22" s="228" t="s">
        <v>112</v>
      </c>
      <c r="D22" s="229"/>
      <c r="E22" s="177">
        <v>24.685</v>
      </c>
      <c r="F22" s="178"/>
      <c r="G22" s="179"/>
      <c r="H22" s="180"/>
      <c r="I22" s="181"/>
      <c r="J22" s="180"/>
      <c r="K22" s="181"/>
      <c r="M22" s="176" t="s">
        <v>112</v>
      </c>
      <c r="O22" s="176"/>
      <c r="Q22" s="166"/>
    </row>
    <row r="23" spans="1:82" ht="12.75">
      <c r="A23" s="167">
        <v>8</v>
      </c>
      <c r="B23" s="168" t="s">
        <v>113</v>
      </c>
      <c r="C23" s="169" t="s">
        <v>114</v>
      </c>
      <c r="D23" s="170" t="s">
        <v>110</v>
      </c>
      <c r="E23" s="171">
        <v>45.7968</v>
      </c>
      <c r="F23" s="171">
        <v>0</v>
      </c>
      <c r="G23" s="172">
        <f>E23*F23</f>
        <v>0</v>
      </c>
      <c r="H23" s="173">
        <v>0</v>
      </c>
      <c r="I23" s="173">
        <f>E23*H23</f>
        <v>0</v>
      </c>
      <c r="J23" s="173">
        <v>0</v>
      </c>
      <c r="K23" s="173">
        <f>E23*J23</f>
        <v>0</v>
      </c>
      <c r="Q23" s="166">
        <v>2</v>
      </c>
      <c r="AA23" s="143">
        <v>1</v>
      </c>
      <c r="AB23" s="143">
        <v>1</v>
      </c>
      <c r="AC23" s="143">
        <v>1</v>
      </c>
      <c r="BB23" s="143">
        <v>1</v>
      </c>
      <c r="BC23" s="143">
        <f>IF(BB23=1,G23,0)</f>
        <v>0</v>
      </c>
      <c r="BD23" s="143">
        <f>IF(BB23=2,G23,0)</f>
        <v>0</v>
      </c>
      <c r="BE23" s="143">
        <f>IF(BB23=3,G23,0)</f>
        <v>0</v>
      </c>
      <c r="BF23" s="143">
        <f>IF(BB23=4,G23,0)</f>
        <v>0</v>
      </c>
      <c r="BG23" s="143">
        <f>IF(BB23=5,G23,0)</f>
        <v>0</v>
      </c>
      <c r="CA23" s="143">
        <v>1</v>
      </c>
      <c r="CB23" s="143">
        <v>1</v>
      </c>
      <c r="CC23" s="166"/>
      <c r="CD23" s="166"/>
    </row>
    <row r="24" spans="1:82" ht="12.75">
      <c r="A24" s="167">
        <v>9</v>
      </c>
      <c r="B24" s="168" t="s">
        <v>115</v>
      </c>
      <c r="C24" s="169" t="s">
        <v>116</v>
      </c>
      <c r="D24" s="170" t="s">
        <v>90</v>
      </c>
      <c r="E24" s="171">
        <v>217.0543</v>
      </c>
      <c r="F24" s="171">
        <v>0</v>
      </c>
      <c r="G24" s="172">
        <f>E24*F24</f>
        <v>0</v>
      </c>
      <c r="H24" s="173">
        <v>0</v>
      </c>
      <c r="I24" s="173">
        <f>E24*H24</f>
        <v>0</v>
      </c>
      <c r="J24" s="173">
        <v>0</v>
      </c>
      <c r="K24" s="173">
        <f>E24*J24</f>
        <v>0</v>
      </c>
      <c r="Q24" s="166">
        <v>2</v>
      </c>
      <c r="AA24" s="143">
        <v>1</v>
      </c>
      <c r="AB24" s="143">
        <v>1</v>
      </c>
      <c r="AC24" s="143">
        <v>1</v>
      </c>
      <c r="BB24" s="143">
        <v>1</v>
      </c>
      <c r="BC24" s="143">
        <f>IF(BB24=1,G24,0)</f>
        <v>0</v>
      </c>
      <c r="BD24" s="143">
        <f>IF(BB24=2,G24,0)</f>
        <v>0</v>
      </c>
      <c r="BE24" s="143">
        <f>IF(BB24=3,G24,0)</f>
        <v>0</v>
      </c>
      <c r="BF24" s="143">
        <f>IF(BB24=4,G24,0)</f>
        <v>0</v>
      </c>
      <c r="BG24" s="143">
        <f>IF(BB24=5,G24,0)</f>
        <v>0</v>
      </c>
      <c r="CA24" s="143">
        <v>1</v>
      </c>
      <c r="CB24" s="143">
        <v>1</v>
      </c>
      <c r="CC24" s="166"/>
      <c r="CD24" s="166"/>
    </row>
    <row r="25" spans="1:17" ht="12.75">
      <c r="A25" s="174"/>
      <c r="B25" s="175"/>
      <c r="C25" s="228" t="s">
        <v>117</v>
      </c>
      <c r="D25" s="229"/>
      <c r="E25" s="177">
        <v>217.0543</v>
      </c>
      <c r="F25" s="178"/>
      <c r="G25" s="179"/>
      <c r="H25" s="180"/>
      <c r="I25" s="181"/>
      <c r="J25" s="180"/>
      <c r="K25" s="181"/>
      <c r="M25" s="176" t="s">
        <v>117</v>
      </c>
      <c r="O25" s="176"/>
      <c r="Q25" s="166"/>
    </row>
    <row r="26" spans="1:82" ht="12.75">
      <c r="A26" s="167">
        <v>10</v>
      </c>
      <c r="B26" s="168" t="s">
        <v>118</v>
      </c>
      <c r="C26" s="169" t="s">
        <v>119</v>
      </c>
      <c r="D26" s="170" t="s">
        <v>90</v>
      </c>
      <c r="E26" s="171">
        <v>410.6315</v>
      </c>
      <c r="F26" s="171">
        <v>0</v>
      </c>
      <c r="G26" s="172">
        <f>E26*F26</f>
        <v>0</v>
      </c>
      <c r="H26" s="173">
        <v>0</v>
      </c>
      <c r="I26" s="173">
        <f>E26*H26</f>
        <v>0</v>
      </c>
      <c r="J26" s="173">
        <v>0</v>
      </c>
      <c r="K26" s="173">
        <f>E26*J26</f>
        <v>0</v>
      </c>
      <c r="Q26" s="166">
        <v>2</v>
      </c>
      <c r="AA26" s="143">
        <v>1</v>
      </c>
      <c r="AB26" s="143">
        <v>1</v>
      </c>
      <c r="AC26" s="143">
        <v>1</v>
      </c>
      <c r="BB26" s="143">
        <v>1</v>
      </c>
      <c r="BC26" s="143">
        <f>IF(BB26=1,G26,0)</f>
        <v>0</v>
      </c>
      <c r="BD26" s="143">
        <f>IF(BB26=2,G26,0)</f>
        <v>0</v>
      </c>
      <c r="BE26" s="143">
        <f>IF(BB26=3,G26,0)</f>
        <v>0</v>
      </c>
      <c r="BF26" s="143">
        <f>IF(BB26=4,G26,0)</f>
        <v>0</v>
      </c>
      <c r="BG26" s="143">
        <f>IF(BB26=5,G26,0)</f>
        <v>0</v>
      </c>
      <c r="CA26" s="143">
        <v>1</v>
      </c>
      <c r="CB26" s="143">
        <v>1</v>
      </c>
      <c r="CC26" s="166"/>
      <c r="CD26" s="166"/>
    </row>
    <row r="27" spans="1:17" ht="12.75">
      <c r="A27" s="174"/>
      <c r="B27" s="175"/>
      <c r="C27" s="228" t="s">
        <v>120</v>
      </c>
      <c r="D27" s="229"/>
      <c r="E27" s="177">
        <v>410.6315</v>
      </c>
      <c r="F27" s="178"/>
      <c r="G27" s="179"/>
      <c r="H27" s="180"/>
      <c r="I27" s="181"/>
      <c r="J27" s="180"/>
      <c r="K27" s="181"/>
      <c r="M27" s="176" t="s">
        <v>120</v>
      </c>
      <c r="O27" s="176"/>
      <c r="Q27" s="166"/>
    </row>
    <row r="28" spans="1:82" ht="12.75">
      <c r="A28" s="167">
        <v>11</v>
      </c>
      <c r="B28" s="168" t="s">
        <v>121</v>
      </c>
      <c r="C28" s="169" t="s">
        <v>122</v>
      </c>
      <c r="D28" s="170" t="s">
        <v>90</v>
      </c>
      <c r="E28" s="171">
        <v>410.6315</v>
      </c>
      <c r="F28" s="171">
        <v>0</v>
      </c>
      <c r="G28" s="172">
        <f>E28*F28</f>
        <v>0</v>
      </c>
      <c r="H28" s="173">
        <v>0</v>
      </c>
      <c r="I28" s="173">
        <f>E28*H28</f>
        <v>0</v>
      </c>
      <c r="J28" s="173">
        <v>0</v>
      </c>
      <c r="K28" s="173">
        <f>E28*J28</f>
        <v>0</v>
      </c>
      <c r="Q28" s="166">
        <v>2</v>
      </c>
      <c r="AA28" s="143">
        <v>1</v>
      </c>
      <c r="AB28" s="143">
        <v>1</v>
      </c>
      <c r="AC28" s="143">
        <v>1</v>
      </c>
      <c r="BB28" s="143">
        <v>1</v>
      </c>
      <c r="BC28" s="143">
        <f>IF(BB28=1,G28,0)</f>
        <v>0</v>
      </c>
      <c r="BD28" s="143">
        <f>IF(BB28=2,G28,0)</f>
        <v>0</v>
      </c>
      <c r="BE28" s="143">
        <f>IF(BB28=3,G28,0)</f>
        <v>0</v>
      </c>
      <c r="BF28" s="143">
        <f>IF(BB28=4,G28,0)</f>
        <v>0</v>
      </c>
      <c r="BG28" s="143">
        <f>IF(BB28=5,G28,0)</f>
        <v>0</v>
      </c>
      <c r="CA28" s="143">
        <v>1</v>
      </c>
      <c r="CB28" s="143">
        <v>1</v>
      </c>
      <c r="CC28" s="166"/>
      <c r="CD28" s="166"/>
    </row>
    <row r="29" spans="1:82" ht="12.75">
      <c r="A29" s="167">
        <v>12</v>
      </c>
      <c r="B29" s="168" t="s">
        <v>123</v>
      </c>
      <c r="C29" s="169" t="s">
        <v>124</v>
      </c>
      <c r="D29" s="170" t="s">
        <v>90</v>
      </c>
      <c r="E29" s="171">
        <v>410.6315</v>
      </c>
      <c r="F29" s="171">
        <v>0</v>
      </c>
      <c r="G29" s="172">
        <f>E29*F29</f>
        <v>0</v>
      </c>
      <c r="H29" s="173">
        <v>0</v>
      </c>
      <c r="I29" s="173">
        <f>E29*H29</f>
        <v>0</v>
      </c>
      <c r="J29" s="173">
        <v>0</v>
      </c>
      <c r="K29" s="173">
        <f>E29*J29</f>
        <v>0</v>
      </c>
      <c r="Q29" s="166">
        <v>2</v>
      </c>
      <c r="AA29" s="143">
        <v>1</v>
      </c>
      <c r="AB29" s="143">
        <v>1</v>
      </c>
      <c r="AC29" s="143">
        <v>1</v>
      </c>
      <c r="BB29" s="143">
        <v>1</v>
      </c>
      <c r="BC29" s="143">
        <f>IF(BB29=1,G29,0)</f>
        <v>0</v>
      </c>
      <c r="BD29" s="143">
        <f>IF(BB29=2,G29,0)</f>
        <v>0</v>
      </c>
      <c r="BE29" s="143">
        <f>IF(BB29=3,G29,0)</f>
        <v>0</v>
      </c>
      <c r="BF29" s="143">
        <f>IF(BB29=4,G29,0)</f>
        <v>0</v>
      </c>
      <c r="BG29" s="143">
        <f>IF(BB29=5,G29,0)</f>
        <v>0</v>
      </c>
      <c r="CA29" s="143">
        <v>1</v>
      </c>
      <c r="CB29" s="143">
        <v>1</v>
      </c>
      <c r="CC29" s="166"/>
      <c r="CD29" s="166"/>
    </row>
    <row r="30" spans="1:82" ht="12.75">
      <c r="A30" s="167">
        <v>13</v>
      </c>
      <c r="B30" s="168" t="s">
        <v>125</v>
      </c>
      <c r="C30" s="169" t="s">
        <v>126</v>
      </c>
      <c r="D30" s="170" t="s">
        <v>90</v>
      </c>
      <c r="E30" s="171">
        <v>410.6315</v>
      </c>
      <c r="F30" s="171">
        <v>0</v>
      </c>
      <c r="G30" s="172">
        <f>E30*F30</f>
        <v>0</v>
      </c>
      <c r="H30" s="173">
        <v>0</v>
      </c>
      <c r="I30" s="173">
        <f>E30*H30</f>
        <v>0</v>
      </c>
      <c r="J30" s="173">
        <v>0</v>
      </c>
      <c r="K30" s="173">
        <f>E30*J30</f>
        <v>0</v>
      </c>
      <c r="Q30" s="166">
        <v>2</v>
      </c>
      <c r="AA30" s="143">
        <v>1</v>
      </c>
      <c r="AB30" s="143">
        <v>1</v>
      </c>
      <c r="AC30" s="143">
        <v>1</v>
      </c>
      <c r="BB30" s="143">
        <v>1</v>
      </c>
      <c r="BC30" s="143">
        <f>IF(BB30=1,G30,0)</f>
        <v>0</v>
      </c>
      <c r="BD30" s="143">
        <f>IF(BB30=2,G30,0)</f>
        <v>0</v>
      </c>
      <c r="BE30" s="143">
        <f>IF(BB30=3,G30,0)</f>
        <v>0</v>
      </c>
      <c r="BF30" s="143">
        <f>IF(BB30=4,G30,0)</f>
        <v>0</v>
      </c>
      <c r="BG30" s="143">
        <f>IF(BB30=5,G30,0)</f>
        <v>0</v>
      </c>
      <c r="CA30" s="143">
        <v>1</v>
      </c>
      <c r="CB30" s="143">
        <v>1</v>
      </c>
      <c r="CC30" s="166"/>
      <c r="CD30" s="166"/>
    </row>
    <row r="31" spans="1:82" ht="12.75">
      <c r="A31" s="167">
        <v>14</v>
      </c>
      <c r="B31" s="168" t="s">
        <v>127</v>
      </c>
      <c r="C31" s="169" t="s">
        <v>128</v>
      </c>
      <c r="D31" s="170" t="s">
        <v>106</v>
      </c>
      <c r="E31" s="171">
        <v>8</v>
      </c>
      <c r="F31" s="171">
        <v>0</v>
      </c>
      <c r="G31" s="172">
        <f>E31*F31</f>
        <v>0</v>
      </c>
      <c r="H31" s="173">
        <v>0</v>
      </c>
      <c r="I31" s="173">
        <f>E31*H31</f>
        <v>0</v>
      </c>
      <c r="J31" s="173">
        <v>0</v>
      </c>
      <c r="K31" s="173">
        <f>E31*J31</f>
        <v>0</v>
      </c>
      <c r="Q31" s="166">
        <v>2</v>
      </c>
      <c r="AA31" s="143">
        <v>12</v>
      </c>
      <c r="AB31" s="143">
        <v>0</v>
      </c>
      <c r="AC31" s="143">
        <v>148</v>
      </c>
      <c r="BB31" s="143">
        <v>1</v>
      </c>
      <c r="BC31" s="143">
        <f>IF(BB31=1,G31,0)</f>
        <v>0</v>
      </c>
      <c r="BD31" s="143">
        <f>IF(BB31=2,G31,0)</f>
        <v>0</v>
      </c>
      <c r="BE31" s="143">
        <f>IF(BB31=3,G31,0)</f>
        <v>0</v>
      </c>
      <c r="BF31" s="143">
        <f>IF(BB31=4,G31,0)</f>
        <v>0</v>
      </c>
      <c r="BG31" s="143">
        <f>IF(BB31=5,G31,0)</f>
        <v>0</v>
      </c>
      <c r="CA31" s="143">
        <v>12</v>
      </c>
      <c r="CB31" s="143">
        <v>0</v>
      </c>
      <c r="CC31" s="166"/>
      <c r="CD31" s="166"/>
    </row>
    <row r="32" spans="1:59" ht="12.75">
      <c r="A32" s="182"/>
      <c r="B32" s="183" t="s">
        <v>79</v>
      </c>
      <c r="C32" s="184" t="str">
        <f>CONCATENATE(B7," ",C7)</f>
        <v>1 Zemní práce</v>
      </c>
      <c r="D32" s="185"/>
      <c r="E32" s="186"/>
      <c r="F32" s="187"/>
      <c r="G32" s="188">
        <f>SUM(G7:G31)</f>
        <v>0</v>
      </c>
      <c r="H32" s="189"/>
      <c r="I32" s="190">
        <f>SUM(I7:I31)</f>
        <v>0.03205776</v>
      </c>
      <c r="J32" s="189"/>
      <c r="K32" s="190">
        <f>SUM(K7:K31)</f>
        <v>0</v>
      </c>
      <c r="Q32" s="166">
        <v>4</v>
      </c>
      <c r="BC32" s="191">
        <f>SUM(BC7:BC31)</f>
        <v>0</v>
      </c>
      <c r="BD32" s="191">
        <f>SUM(BD7:BD31)</f>
        <v>0</v>
      </c>
      <c r="BE32" s="191">
        <f>SUM(BE7:BE31)</f>
        <v>0</v>
      </c>
      <c r="BF32" s="191">
        <f>SUM(BF7:BF31)</f>
        <v>0</v>
      </c>
      <c r="BG32" s="191">
        <f>SUM(BG7:BG31)</f>
        <v>0</v>
      </c>
    </row>
    <row r="33" spans="1:17" ht="12.75">
      <c r="A33" s="158" t="s">
        <v>76</v>
      </c>
      <c r="B33" s="159" t="s">
        <v>129</v>
      </c>
      <c r="C33" s="160" t="s">
        <v>130</v>
      </c>
      <c r="D33" s="161"/>
      <c r="E33" s="162"/>
      <c r="F33" s="162"/>
      <c r="G33" s="163"/>
      <c r="H33" s="164"/>
      <c r="I33" s="165"/>
      <c r="J33" s="164"/>
      <c r="K33" s="165"/>
      <c r="Q33" s="166">
        <v>1</v>
      </c>
    </row>
    <row r="34" spans="1:82" ht="22.5">
      <c r="A34" s="167">
        <v>15</v>
      </c>
      <c r="B34" s="168" t="s">
        <v>131</v>
      </c>
      <c r="C34" s="169" t="s">
        <v>132</v>
      </c>
      <c r="D34" s="170" t="s">
        <v>106</v>
      </c>
      <c r="E34" s="171">
        <v>40</v>
      </c>
      <c r="F34" s="171">
        <v>0</v>
      </c>
      <c r="G34" s="172">
        <f>E34*F34</f>
        <v>0</v>
      </c>
      <c r="H34" s="173">
        <v>0.4445</v>
      </c>
      <c r="I34" s="173">
        <f>E34*H34</f>
        <v>17.78</v>
      </c>
      <c r="J34" s="173">
        <v>0</v>
      </c>
      <c r="K34" s="173">
        <f>E34*J34</f>
        <v>0</v>
      </c>
      <c r="Q34" s="166">
        <v>2</v>
      </c>
      <c r="AA34" s="143">
        <v>2</v>
      </c>
      <c r="AB34" s="143">
        <v>1</v>
      </c>
      <c r="AC34" s="143">
        <v>1</v>
      </c>
      <c r="BB34" s="143">
        <v>1</v>
      </c>
      <c r="BC34" s="143">
        <f>IF(BB34=1,G34,0)</f>
        <v>0</v>
      </c>
      <c r="BD34" s="143">
        <f>IF(BB34=2,G34,0)</f>
        <v>0</v>
      </c>
      <c r="BE34" s="143">
        <f>IF(BB34=3,G34,0)</f>
        <v>0</v>
      </c>
      <c r="BF34" s="143">
        <f>IF(BB34=4,G34,0)</f>
        <v>0</v>
      </c>
      <c r="BG34" s="143">
        <f>IF(BB34=5,G34,0)</f>
        <v>0</v>
      </c>
      <c r="CA34" s="143">
        <v>2</v>
      </c>
      <c r="CB34" s="143">
        <v>1</v>
      </c>
      <c r="CC34" s="166"/>
      <c r="CD34" s="166"/>
    </row>
    <row r="35" spans="1:59" ht="12.75">
      <c r="A35" s="182"/>
      <c r="B35" s="183" t="s">
        <v>79</v>
      </c>
      <c r="C35" s="184" t="str">
        <f>CONCATENATE(B33," ",C33)</f>
        <v>212 Drenáž</v>
      </c>
      <c r="D35" s="185"/>
      <c r="E35" s="186"/>
      <c r="F35" s="187"/>
      <c r="G35" s="188">
        <f>SUM(G33:G34)</f>
        <v>0</v>
      </c>
      <c r="H35" s="189"/>
      <c r="I35" s="190">
        <f>SUM(I33:I34)</f>
        <v>17.78</v>
      </c>
      <c r="J35" s="189"/>
      <c r="K35" s="190">
        <f>SUM(K33:K34)</f>
        <v>0</v>
      </c>
      <c r="Q35" s="166">
        <v>4</v>
      </c>
      <c r="BC35" s="191">
        <f>SUM(BC33:BC34)</f>
        <v>0</v>
      </c>
      <c r="BD35" s="191">
        <f>SUM(BD33:BD34)</f>
        <v>0</v>
      </c>
      <c r="BE35" s="191">
        <f>SUM(BE33:BE34)</f>
        <v>0</v>
      </c>
      <c r="BF35" s="191">
        <f>SUM(BF33:BF34)</f>
        <v>0</v>
      </c>
      <c r="BG35" s="191">
        <f>SUM(BG33:BG34)</f>
        <v>0</v>
      </c>
    </row>
    <row r="36" spans="1:17" ht="12.75">
      <c r="A36" s="158" t="s">
        <v>76</v>
      </c>
      <c r="B36" s="159" t="s">
        <v>127</v>
      </c>
      <c r="C36" s="160" t="s">
        <v>133</v>
      </c>
      <c r="D36" s="161"/>
      <c r="E36" s="162"/>
      <c r="F36" s="162"/>
      <c r="G36" s="163"/>
      <c r="H36" s="164"/>
      <c r="I36" s="165"/>
      <c r="J36" s="164"/>
      <c r="K36" s="165"/>
      <c r="Q36" s="166">
        <v>1</v>
      </c>
    </row>
    <row r="37" spans="1:82" ht="12.75">
      <c r="A37" s="167">
        <v>16</v>
      </c>
      <c r="B37" s="168" t="s">
        <v>134</v>
      </c>
      <c r="C37" s="169" t="s">
        <v>135</v>
      </c>
      <c r="D37" s="170" t="s">
        <v>106</v>
      </c>
      <c r="E37" s="171">
        <v>1188</v>
      </c>
      <c r="F37" s="171">
        <v>0</v>
      </c>
      <c r="G37" s="172">
        <f>E37*F37</f>
        <v>0</v>
      </c>
      <c r="H37" s="173">
        <v>0.0932</v>
      </c>
      <c r="I37" s="173">
        <f>E37*H37</f>
        <v>110.72160000000001</v>
      </c>
      <c r="J37" s="173">
        <v>0</v>
      </c>
      <c r="K37" s="173">
        <f>E37*J37</f>
        <v>0</v>
      </c>
      <c r="Q37" s="166">
        <v>2</v>
      </c>
      <c r="AA37" s="143">
        <v>2</v>
      </c>
      <c r="AB37" s="143">
        <v>1</v>
      </c>
      <c r="AC37" s="143">
        <v>1</v>
      </c>
      <c r="BB37" s="143">
        <v>1</v>
      </c>
      <c r="BC37" s="143">
        <f>IF(BB37=1,G37,0)</f>
        <v>0</v>
      </c>
      <c r="BD37" s="143">
        <f>IF(BB37=2,G37,0)</f>
        <v>0</v>
      </c>
      <c r="BE37" s="143">
        <f>IF(BB37=3,G37,0)</f>
        <v>0</v>
      </c>
      <c r="BF37" s="143">
        <f>IF(BB37=4,G37,0)</f>
        <v>0</v>
      </c>
      <c r="BG37" s="143">
        <f>IF(BB37=5,G37,0)</f>
        <v>0</v>
      </c>
      <c r="CA37" s="143">
        <v>2</v>
      </c>
      <c r="CB37" s="143">
        <v>1</v>
      </c>
      <c r="CC37" s="166"/>
      <c r="CD37" s="166"/>
    </row>
    <row r="38" spans="1:17" ht="12.75">
      <c r="A38" s="174"/>
      <c r="B38" s="175"/>
      <c r="C38" s="228" t="s">
        <v>136</v>
      </c>
      <c r="D38" s="229"/>
      <c r="E38" s="177">
        <v>1188</v>
      </c>
      <c r="F38" s="178"/>
      <c r="G38" s="179"/>
      <c r="H38" s="180"/>
      <c r="I38" s="181"/>
      <c r="J38" s="180"/>
      <c r="K38" s="181"/>
      <c r="M38" s="176" t="s">
        <v>136</v>
      </c>
      <c r="O38" s="176"/>
      <c r="Q38" s="166"/>
    </row>
    <row r="39" spans="1:82" ht="22.5">
      <c r="A39" s="167">
        <v>17</v>
      </c>
      <c r="B39" s="168" t="s">
        <v>137</v>
      </c>
      <c r="C39" s="169" t="s">
        <v>138</v>
      </c>
      <c r="D39" s="170" t="s">
        <v>106</v>
      </c>
      <c r="E39" s="171">
        <v>1188</v>
      </c>
      <c r="F39" s="171">
        <v>0</v>
      </c>
      <c r="G39" s="172">
        <f>E39*F39</f>
        <v>0</v>
      </c>
      <c r="H39" s="173">
        <v>0</v>
      </c>
      <c r="I39" s="173">
        <f>E39*H39</f>
        <v>0</v>
      </c>
      <c r="J39" s="173">
        <v>0</v>
      </c>
      <c r="K39" s="173">
        <f>E39*J39</f>
        <v>0</v>
      </c>
      <c r="Q39" s="166">
        <v>2</v>
      </c>
      <c r="AA39" s="143">
        <v>12</v>
      </c>
      <c r="AB39" s="143">
        <v>0</v>
      </c>
      <c r="AC39" s="143">
        <v>115</v>
      </c>
      <c r="BB39" s="143">
        <v>1</v>
      </c>
      <c r="BC39" s="143">
        <f>IF(BB39=1,G39,0)</f>
        <v>0</v>
      </c>
      <c r="BD39" s="143">
        <f>IF(BB39=2,G39,0)</f>
        <v>0</v>
      </c>
      <c r="BE39" s="143">
        <f>IF(BB39=3,G39,0)</f>
        <v>0</v>
      </c>
      <c r="BF39" s="143">
        <f>IF(BB39=4,G39,0)</f>
        <v>0</v>
      </c>
      <c r="BG39" s="143">
        <f>IF(BB39=5,G39,0)</f>
        <v>0</v>
      </c>
      <c r="CA39" s="143">
        <v>12</v>
      </c>
      <c r="CB39" s="143">
        <v>0</v>
      </c>
      <c r="CC39" s="166"/>
      <c r="CD39" s="166"/>
    </row>
    <row r="40" spans="1:17" ht="12.75">
      <c r="A40" s="174"/>
      <c r="B40" s="175"/>
      <c r="C40" s="228" t="s">
        <v>139</v>
      </c>
      <c r="D40" s="229"/>
      <c r="E40" s="177">
        <v>1188</v>
      </c>
      <c r="F40" s="178"/>
      <c r="G40" s="179"/>
      <c r="H40" s="180"/>
      <c r="I40" s="181"/>
      <c r="J40" s="180"/>
      <c r="K40" s="181"/>
      <c r="M40" s="176" t="s">
        <v>139</v>
      </c>
      <c r="O40" s="176"/>
      <c r="Q40" s="166"/>
    </row>
    <row r="41" spans="1:82" ht="12.75">
      <c r="A41" s="167">
        <v>18</v>
      </c>
      <c r="B41" s="168" t="s">
        <v>140</v>
      </c>
      <c r="C41" s="169" t="s">
        <v>141</v>
      </c>
      <c r="D41" s="170" t="s">
        <v>142</v>
      </c>
      <c r="E41" s="171">
        <v>198</v>
      </c>
      <c r="F41" s="171">
        <v>0</v>
      </c>
      <c r="G41" s="172">
        <f>E41*F41</f>
        <v>0</v>
      </c>
      <c r="H41" s="173">
        <v>0.0012</v>
      </c>
      <c r="I41" s="173">
        <f>E41*H41</f>
        <v>0.23759999999999998</v>
      </c>
      <c r="J41" s="173">
        <v>0</v>
      </c>
      <c r="K41" s="173">
        <f>E41*J41</f>
        <v>0</v>
      </c>
      <c r="Q41" s="166">
        <v>2</v>
      </c>
      <c r="AA41" s="143">
        <v>12</v>
      </c>
      <c r="AB41" s="143">
        <v>0</v>
      </c>
      <c r="AC41" s="143">
        <v>53</v>
      </c>
      <c r="BB41" s="143">
        <v>1</v>
      </c>
      <c r="BC41" s="143">
        <f>IF(BB41=1,G41,0)</f>
        <v>0</v>
      </c>
      <c r="BD41" s="143">
        <f>IF(BB41=2,G41,0)</f>
        <v>0</v>
      </c>
      <c r="BE41" s="143">
        <f>IF(BB41=3,G41,0)</f>
        <v>0</v>
      </c>
      <c r="BF41" s="143">
        <f>IF(BB41=4,G41,0)</f>
        <v>0</v>
      </c>
      <c r="BG41" s="143">
        <f>IF(BB41=5,G41,0)</f>
        <v>0</v>
      </c>
      <c r="CA41" s="143">
        <v>12</v>
      </c>
      <c r="CB41" s="143">
        <v>0</v>
      </c>
      <c r="CC41" s="166"/>
      <c r="CD41" s="166"/>
    </row>
    <row r="42" spans="1:17" ht="12.75">
      <c r="A42" s="174"/>
      <c r="B42" s="175"/>
      <c r="C42" s="228" t="s">
        <v>143</v>
      </c>
      <c r="D42" s="229"/>
      <c r="E42" s="177">
        <v>198</v>
      </c>
      <c r="F42" s="178"/>
      <c r="G42" s="179"/>
      <c r="H42" s="180"/>
      <c r="I42" s="181"/>
      <c r="J42" s="180"/>
      <c r="K42" s="181"/>
      <c r="M42" s="176" t="s">
        <v>143</v>
      </c>
      <c r="O42" s="176"/>
      <c r="Q42" s="166"/>
    </row>
    <row r="43" spans="1:59" ht="12.75">
      <c r="A43" s="182"/>
      <c r="B43" s="183" t="s">
        <v>79</v>
      </c>
      <c r="C43" s="184" t="str">
        <f>CONCATENATE(B36," ",C36)</f>
        <v>22 Piloty</v>
      </c>
      <c r="D43" s="185"/>
      <c r="E43" s="186"/>
      <c r="F43" s="187"/>
      <c r="G43" s="188">
        <f>SUM(G36:G42)</f>
        <v>0</v>
      </c>
      <c r="H43" s="189"/>
      <c r="I43" s="190">
        <f>SUM(I36:I42)</f>
        <v>110.95920000000001</v>
      </c>
      <c r="J43" s="189"/>
      <c r="K43" s="190">
        <f>SUM(K36:K42)</f>
        <v>0</v>
      </c>
      <c r="Q43" s="166">
        <v>4</v>
      </c>
      <c r="BC43" s="191">
        <f>SUM(BC36:BC42)</f>
        <v>0</v>
      </c>
      <c r="BD43" s="191">
        <f>SUM(BD36:BD42)</f>
        <v>0</v>
      </c>
      <c r="BE43" s="191">
        <f>SUM(BE36:BE42)</f>
        <v>0</v>
      </c>
      <c r="BF43" s="191">
        <f>SUM(BF36:BF42)</f>
        <v>0</v>
      </c>
      <c r="BG43" s="191">
        <f>SUM(BG36:BG42)</f>
        <v>0</v>
      </c>
    </row>
    <row r="44" spans="1:17" ht="12.75">
      <c r="A44" s="158" t="s">
        <v>76</v>
      </c>
      <c r="B44" s="159" t="s">
        <v>144</v>
      </c>
      <c r="C44" s="160" t="s">
        <v>145</v>
      </c>
      <c r="D44" s="161"/>
      <c r="E44" s="162"/>
      <c r="F44" s="162"/>
      <c r="G44" s="163"/>
      <c r="H44" s="164"/>
      <c r="I44" s="165"/>
      <c r="J44" s="164"/>
      <c r="K44" s="165"/>
      <c r="Q44" s="166">
        <v>1</v>
      </c>
    </row>
    <row r="45" spans="1:82" ht="12.75">
      <c r="A45" s="167">
        <v>19</v>
      </c>
      <c r="B45" s="168" t="s">
        <v>146</v>
      </c>
      <c r="C45" s="169" t="s">
        <v>147</v>
      </c>
      <c r="D45" s="170" t="s">
        <v>90</v>
      </c>
      <c r="E45" s="171">
        <v>9.7317</v>
      </c>
      <c r="F45" s="171">
        <v>0</v>
      </c>
      <c r="G45" s="172">
        <f>E45*F45</f>
        <v>0</v>
      </c>
      <c r="H45" s="173">
        <v>2.525</v>
      </c>
      <c r="I45" s="173">
        <f>E45*H45</f>
        <v>24.5725425</v>
      </c>
      <c r="J45" s="173">
        <v>0</v>
      </c>
      <c r="K45" s="173">
        <f>E45*J45</f>
        <v>0</v>
      </c>
      <c r="Q45" s="166">
        <v>2</v>
      </c>
      <c r="AA45" s="143">
        <v>1</v>
      </c>
      <c r="AB45" s="143">
        <v>1</v>
      </c>
      <c r="AC45" s="143">
        <v>1</v>
      </c>
      <c r="BB45" s="143">
        <v>1</v>
      </c>
      <c r="BC45" s="143">
        <f>IF(BB45=1,G45,0)</f>
        <v>0</v>
      </c>
      <c r="BD45" s="143">
        <f>IF(BB45=2,G45,0)</f>
        <v>0</v>
      </c>
      <c r="BE45" s="143">
        <f>IF(BB45=3,G45,0)</f>
        <v>0</v>
      </c>
      <c r="BF45" s="143">
        <f>IF(BB45=4,G45,0)</f>
        <v>0</v>
      </c>
      <c r="BG45" s="143">
        <f>IF(BB45=5,G45,0)</f>
        <v>0</v>
      </c>
      <c r="CA45" s="143">
        <v>1</v>
      </c>
      <c r="CB45" s="143">
        <v>1</v>
      </c>
      <c r="CC45" s="166"/>
      <c r="CD45" s="166"/>
    </row>
    <row r="46" spans="1:17" ht="12.75">
      <c r="A46" s="174"/>
      <c r="B46" s="175"/>
      <c r="C46" s="228" t="s">
        <v>148</v>
      </c>
      <c r="D46" s="229"/>
      <c r="E46" s="177">
        <v>9.7317</v>
      </c>
      <c r="F46" s="178"/>
      <c r="G46" s="179"/>
      <c r="H46" s="180"/>
      <c r="I46" s="181"/>
      <c r="J46" s="180"/>
      <c r="K46" s="181"/>
      <c r="M46" s="176" t="s">
        <v>148</v>
      </c>
      <c r="O46" s="176"/>
      <c r="Q46" s="166"/>
    </row>
    <row r="47" spans="1:82" ht="12.75">
      <c r="A47" s="167">
        <v>20</v>
      </c>
      <c r="B47" s="168" t="s">
        <v>149</v>
      </c>
      <c r="C47" s="169" t="s">
        <v>150</v>
      </c>
      <c r="D47" s="170" t="s">
        <v>110</v>
      </c>
      <c r="E47" s="171">
        <v>10.5</v>
      </c>
      <c r="F47" s="171">
        <v>0</v>
      </c>
      <c r="G47" s="172">
        <f>E47*F47</f>
        <v>0</v>
      </c>
      <c r="H47" s="173">
        <v>0.03925</v>
      </c>
      <c r="I47" s="173">
        <f>E47*H47</f>
        <v>0.412125</v>
      </c>
      <c r="J47" s="173">
        <v>0</v>
      </c>
      <c r="K47" s="173">
        <f>E47*J47</f>
        <v>0</v>
      </c>
      <c r="Q47" s="166">
        <v>2</v>
      </c>
      <c r="AA47" s="143">
        <v>1</v>
      </c>
      <c r="AB47" s="143">
        <v>1</v>
      </c>
      <c r="AC47" s="143">
        <v>1</v>
      </c>
      <c r="BB47" s="143">
        <v>1</v>
      </c>
      <c r="BC47" s="143">
        <f>IF(BB47=1,G47,0)</f>
        <v>0</v>
      </c>
      <c r="BD47" s="143">
        <f>IF(BB47=2,G47,0)</f>
        <v>0</v>
      </c>
      <c r="BE47" s="143">
        <f>IF(BB47=3,G47,0)</f>
        <v>0</v>
      </c>
      <c r="BF47" s="143">
        <f>IF(BB47=4,G47,0)</f>
        <v>0</v>
      </c>
      <c r="BG47" s="143">
        <f>IF(BB47=5,G47,0)</f>
        <v>0</v>
      </c>
      <c r="CA47" s="143">
        <v>1</v>
      </c>
      <c r="CB47" s="143">
        <v>1</v>
      </c>
      <c r="CC47" s="166"/>
      <c r="CD47" s="166"/>
    </row>
    <row r="48" spans="1:17" ht="12.75">
      <c r="A48" s="174"/>
      <c r="B48" s="175"/>
      <c r="C48" s="228" t="s">
        <v>151</v>
      </c>
      <c r="D48" s="229"/>
      <c r="E48" s="177">
        <v>10.5</v>
      </c>
      <c r="F48" s="178"/>
      <c r="G48" s="179"/>
      <c r="H48" s="180"/>
      <c r="I48" s="181"/>
      <c r="J48" s="180"/>
      <c r="K48" s="181"/>
      <c r="M48" s="176" t="s">
        <v>151</v>
      </c>
      <c r="O48" s="176"/>
      <c r="Q48" s="166"/>
    </row>
    <row r="49" spans="1:82" ht="12.75">
      <c r="A49" s="167">
        <v>21</v>
      </c>
      <c r="B49" s="168" t="s">
        <v>152</v>
      </c>
      <c r="C49" s="169" t="s">
        <v>153</v>
      </c>
      <c r="D49" s="170" t="s">
        <v>110</v>
      </c>
      <c r="E49" s="171">
        <v>10.5</v>
      </c>
      <c r="F49" s="171">
        <v>0</v>
      </c>
      <c r="G49" s="172">
        <f>E49*F49</f>
        <v>0</v>
      </c>
      <c r="H49" s="173">
        <v>0</v>
      </c>
      <c r="I49" s="173">
        <f>E49*H49</f>
        <v>0</v>
      </c>
      <c r="J49" s="173">
        <v>0</v>
      </c>
      <c r="K49" s="173">
        <f>E49*J49</f>
        <v>0</v>
      </c>
      <c r="Q49" s="166">
        <v>2</v>
      </c>
      <c r="AA49" s="143">
        <v>1</v>
      </c>
      <c r="AB49" s="143">
        <v>1</v>
      </c>
      <c r="AC49" s="143">
        <v>1</v>
      </c>
      <c r="BB49" s="143">
        <v>1</v>
      </c>
      <c r="BC49" s="143">
        <f>IF(BB49=1,G49,0)</f>
        <v>0</v>
      </c>
      <c r="BD49" s="143">
        <f>IF(BB49=2,G49,0)</f>
        <v>0</v>
      </c>
      <c r="BE49" s="143">
        <f>IF(BB49=3,G49,0)</f>
        <v>0</v>
      </c>
      <c r="BF49" s="143">
        <f>IF(BB49=4,G49,0)</f>
        <v>0</v>
      </c>
      <c r="BG49" s="143">
        <f>IF(BB49=5,G49,0)</f>
        <v>0</v>
      </c>
      <c r="CA49" s="143">
        <v>1</v>
      </c>
      <c r="CB49" s="143">
        <v>1</v>
      </c>
      <c r="CC49" s="166"/>
      <c r="CD49" s="166"/>
    </row>
    <row r="50" spans="1:17" ht="12.75">
      <c r="A50" s="174"/>
      <c r="B50" s="175"/>
      <c r="C50" s="228" t="s">
        <v>151</v>
      </c>
      <c r="D50" s="229"/>
      <c r="E50" s="177">
        <v>10.5</v>
      </c>
      <c r="F50" s="178"/>
      <c r="G50" s="179"/>
      <c r="H50" s="180"/>
      <c r="I50" s="181"/>
      <c r="J50" s="180"/>
      <c r="K50" s="181"/>
      <c r="M50" s="176" t="s">
        <v>151</v>
      </c>
      <c r="O50" s="176"/>
      <c r="Q50" s="166"/>
    </row>
    <row r="51" spans="1:82" ht="12.75">
      <c r="A51" s="167">
        <v>22</v>
      </c>
      <c r="B51" s="168" t="s">
        <v>154</v>
      </c>
      <c r="C51" s="169" t="s">
        <v>155</v>
      </c>
      <c r="D51" s="170" t="s">
        <v>156</v>
      </c>
      <c r="E51" s="171">
        <v>1.1678</v>
      </c>
      <c r="F51" s="171">
        <v>0</v>
      </c>
      <c r="G51" s="172">
        <f>E51*F51</f>
        <v>0</v>
      </c>
      <c r="H51" s="173">
        <v>1.02174</v>
      </c>
      <c r="I51" s="173">
        <f>E51*H51</f>
        <v>1.193187972</v>
      </c>
      <c r="J51" s="173">
        <v>0</v>
      </c>
      <c r="K51" s="173">
        <f>E51*J51</f>
        <v>0</v>
      </c>
      <c r="Q51" s="166">
        <v>2</v>
      </c>
      <c r="AA51" s="143">
        <v>1</v>
      </c>
      <c r="AB51" s="143">
        <v>1</v>
      </c>
      <c r="AC51" s="143">
        <v>1</v>
      </c>
      <c r="BB51" s="143">
        <v>1</v>
      </c>
      <c r="BC51" s="143">
        <f>IF(BB51=1,G51,0)</f>
        <v>0</v>
      </c>
      <c r="BD51" s="143">
        <f>IF(BB51=2,G51,0)</f>
        <v>0</v>
      </c>
      <c r="BE51" s="143">
        <f>IF(BB51=3,G51,0)</f>
        <v>0</v>
      </c>
      <c r="BF51" s="143">
        <f>IF(BB51=4,G51,0)</f>
        <v>0</v>
      </c>
      <c r="BG51" s="143">
        <f>IF(BB51=5,G51,0)</f>
        <v>0</v>
      </c>
      <c r="CA51" s="143">
        <v>1</v>
      </c>
      <c r="CB51" s="143">
        <v>1</v>
      </c>
      <c r="CC51" s="166"/>
      <c r="CD51" s="166"/>
    </row>
    <row r="52" spans="1:17" ht="12.75">
      <c r="A52" s="174"/>
      <c r="B52" s="175"/>
      <c r="C52" s="228" t="s">
        <v>157</v>
      </c>
      <c r="D52" s="229"/>
      <c r="E52" s="177">
        <v>1.1678</v>
      </c>
      <c r="F52" s="178"/>
      <c r="G52" s="179"/>
      <c r="H52" s="180"/>
      <c r="I52" s="181"/>
      <c r="J52" s="180"/>
      <c r="K52" s="181"/>
      <c r="M52" s="176" t="s">
        <v>157</v>
      </c>
      <c r="O52" s="176"/>
      <c r="Q52" s="166"/>
    </row>
    <row r="53" spans="1:82" ht="12.75">
      <c r="A53" s="167">
        <v>23</v>
      </c>
      <c r="B53" s="168" t="s">
        <v>158</v>
      </c>
      <c r="C53" s="169" t="s">
        <v>159</v>
      </c>
      <c r="D53" s="170" t="s">
        <v>90</v>
      </c>
      <c r="E53" s="171">
        <v>5.4017</v>
      </c>
      <c r="F53" s="171">
        <v>0</v>
      </c>
      <c r="G53" s="172">
        <f>E53*F53</f>
        <v>0</v>
      </c>
      <c r="H53" s="173">
        <v>2.525</v>
      </c>
      <c r="I53" s="173">
        <f>E53*H53</f>
        <v>13.6392925</v>
      </c>
      <c r="J53" s="173">
        <v>0</v>
      </c>
      <c r="K53" s="173">
        <f>E53*J53</f>
        <v>0</v>
      </c>
      <c r="Q53" s="166">
        <v>2</v>
      </c>
      <c r="AA53" s="143">
        <v>1</v>
      </c>
      <c r="AB53" s="143">
        <v>1</v>
      </c>
      <c r="AC53" s="143">
        <v>1</v>
      </c>
      <c r="BB53" s="143">
        <v>1</v>
      </c>
      <c r="BC53" s="143">
        <f>IF(BB53=1,G53,0)</f>
        <v>0</v>
      </c>
      <c r="BD53" s="143">
        <f>IF(BB53=2,G53,0)</f>
        <v>0</v>
      </c>
      <c r="BE53" s="143">
        <f>IF(BB53=3,G53,0)</f>
        <v>0</v>
      </c>
      <c r="BF53" s="143">
        <f>IF(BB53=4,G53,0)</f>
        <v>0</v>
      </c>
      <c r="BG53" s="143">
        <f>IF(BB53=5,G53,0)</f>
        <v>0</v>
      </c>
      <c r="CA53" s="143">
        <v>1</v>
      </c>
      <c r="CB53" s="143">
        <v>1</v>
      </c>
      <c r="CC53" s="166"/>
      <c r="CD53" s="166"/>
    </row>
    <row r="54" spans="1:17" ht="12.75">
      <c r="A54" s="174"/>
      <c r="B54" s="175"/>
      <c r="C54" s="228" t="s">
        <v>160</v>
      </c>
      <c r="D54" s="229"/>
      <c r="E54" s="177">
        <v>2.7724</v>
      </c>
      <c r="F54" s="178"/>
      <c r="G54" s="179"/>
      <c r="H54" s="180"/>
      <c r="I54" s="181"/>
      <c r="J54" s="180"/>
      <c r="K54" s="181"/>
      <c r="M54" s="176" t="s">
        <v>160</v>
      </c>
      <c r="O54" s="176"/>
      <c r="Q54" s="166"/>
    </row>
    <row r="55" spans="1:17" ht="12.75">
      <c r="A55" s="174"/>
      <c r="B55" s="175"/>
      <c r="C55" s="228" t="s">
        <v>161</v>
      </c>
      <c r="D55" s="229"/>
      <c r="E55" s="177">
        <v>0.748</v>
      </c>
      <c r="F55" s="178"/>
      <c r="G55" s="179"/>
      <c r="H55" s="180"/>
      <c r="I55" s="181"/>
      <c r="J55" s="180"/>
      <c r="K55" s="181"/>
      <c r="M55" s="176" t="s">
        <v>161</v>
      </c>
      <c r="O55" s="176"/>
      <c r="Q55" s="166"/>
    </row>
    <row r="56" spans="1:17" ht="12.75">
      <c r="A56" s="174"/>
      <c r="B56" s="175"/>
      <c r="C56" s="228" t="s">
        <v>162</v>
      </c>
      <c r="D56" s="229"/>
      <c r="E56" s="177">
        <v>0.3616</v>
      </c>
      <c r="F56" s="178"/>
      <c r="G56" s="179"/>
      <c r="H56" s="180"/>
      <c r="I56" s="181"/>
      <c r="J56" s="180"/>
      <c r="K56" s="181"/>
      <c r="M56" s="176" t="s">
        <v>162</v>
      </c>
      <c r="O56" s="176"/>
      <c r="Q56" s="166"/>
    </row>
    <row r="57" spans="1:17" ht="12.75">
      <c r="A57" s="174"/>
      <c r="B57" s="175"/>
      <c r="C57" s="228" t="s">
        <v>163</v>
      </c>
      <c r="D57" s="229"/>
      <c r="E57" s="177">
        <v>0.6713</v>
      </c>
      <c r="F57" s="178"/>
      <c r="G57" s="179"/>
      <c r="H57" s="180"/>
      <c r="I57" s="181"/>
      <c r="J57" s="180"/>
      <c r="K57" s="181"/>
      <c r="M57" s="176" t="s">
        <v>163</v>
      </c>
      <c r="O57" s="176"/>
      <c r="Q57" s="166"/>
    </row>
    <row r="58" spans="1:17" ht="12.75">
      <c r="A58" s="174"/>
      <c r="B58" s="175"/>
      <c r="C58" s="228" t="s">
        <v>164</v>
      </c>
      <c r="D58" s="229"/>
      <c r="E58" s="177">
        <v>0.0756</v>
      </c>
      <c r="F58" s="178"/>
      <c r="G58" s="179"/>
      <c r="H58" s="180"/>
      <c r="I58" s="181"/>
      <c r="J58" s="180"/>
      <c r="K58" s="181"/>
      <c r="M58" s="176" t="s">
        <v>164</v>
      </c>
      <c r="O58" s="176"/>
      <c r="Q58" s="166"/>
    </row>
    <row r="59" spans="1:17" ht="12.75">
      <c r="A59" s="174"/>
      <c r="B59" s="175"/>
      <c r="C59" s="228" t="s">
        <v>165</v>
      </c>
      <c r="D59" s="229"/>
      <c r="E59" s="177">
        <v>0.7728</v>
      </c>
      <c r="F59" s="178"/>
      <c r="G59" s="179"/>
      <c r="H59" s="180"/>
      <c r="I59" s="181"/>
      <c r="J59" s="180"/>
      <c r="K59" s="181"/>
      <c r="M59" s="176" t="s">
        <v>165</v>
      </c>
      <c r="O59" s="176"/>
      <c r="Q59" s="166"/>
    </row>
    <row r="60" spans="1:82" ht="12.75">
      <c r="A60" s="167">
        <v>24</v>
      </c>
      <c r="B60" s="168" t="s">
        <v>166</v>
      </c>
      <c r="C60" s="169" t="s">
        <v>167</v>
      </c>
      <c r="D60" s="170" t="s">
        <v>90</v>
      </c>
      <c r="E60" s="171">
        <v>103.8512</v>
      </c>
      <c r="F60" s="171">
        <v>0</v>
      </c>
      <c r="G60" s="172">
        <f>E60*F60</f>
        <v>0</v>
      </c>
      <c r="H60" s="173">
        <v>2.525</v>
      </c>
      <c r="I60" s="173">
        <f>E60*H60</f>
        <v>262.22428</v>
      </c>
      <c r="J60" s="173">
        <v>0</v>
      </c>
      <c r="K60" s="173">
        <f>E60*J60</f>
        <v>0</v>
      </c>
      <c r="Q60" s="166">
        <v>2</v>
      </c>
      <c r="AA60" s="143">
        <v>1</v>
      </c>
      <c r="AB60" s="143">
        <v>1</v>
      </c>
      <c r="AC60" s="143">
        <v>1</v>
      </c>
      <c r="BB60" s="143">
        <v>1</v>
      </c>
      <c r="BC60" s="143">
        <f>IF(BB60=1,G60,0)</f>
        <v>0</v>
      </c>
      <c r="BD60" s="143">
        <f>IF(BB60=2,G60,0)</f>
        <v>0</v>
      </c>
      <c r="BE60" s="143">
        <f>IF(BB60=3,G60,0)</f>
        <v>0</v>
      </c>
      <c r="BF60" s="143">
        <f>IF(BB60=4,G60,0)</f>
        <v>0</v>
      </c>
      <c r="BG60" s="143">
        <f>IF(BB60=5,G60,0)</f>
        <v>0</v>
      </c>
      <c r="CA60" s="143">
        <v>1</v>
      </c>
      <c r="CB60" s="143">
        <v>1</v>
      </c>
      <c r="CC60" s="166"/>
      <c r="CD60" s="166"/>
    </row>
    <row r="61" spans="1:17" ht="12.75">
      <c r="A61" s="174"/>
      <c r="B61" s="175"/>
      <c r="C61" s="228" t="s">
        <v>168</v>
      </c>
      <c r="D61" s="229"/>
      <c r="E61" s="177">
        <v>48.517</v>
      </c>
      <c r="F61" s="178"/>
      <c r="G61" s="179"/>
      <c r="H61" s="180"/>
      <c r="I61" s="181"/>
      <c r="J61" s="180"/>
      <c r="K61" s="181"/>
      <c r="M61" s="176" t="s">
        <v>168</v>
      </c>
      <c r="O61" s="176"/>
      <c r="Q61" s="166"/>
    </row>
    <row r="62" spans="1:17" ht="12.75">
      <c r="A62" s="174"/>
      <c r="B62" s="175"/>
      <c r="C62" s="228" t="s">
        <v>169</v>
      </c>
      <c r="D62" s="229"/>
      <c r="E62" s="177">
        <v>12.24</v>
      </c>
      <c r="F62" s="178"/>
      <c r="G62" s="179"/>
      <c r="H62" s="180"/>
      <c r="I62" s="181"/>
      <c r="J62" s="180"/>
      <c r="K62" s="181"/>
      <c r="M62" s="176" t="s">
        <v>169</v>
      </c>
      <c r="O62" s="176"/>
      <c r="Q62" s="166"/>
    </row>
    <row r="63" spans="1:17" ht="12.75">
      <c r="A63" s="174"/>
      <c r="B63" s="175"/>
      <c r="C63" s="228" t="s">
        <v>170</v>
      </c>
      <c r="D63" s="229"/>
      <c r="E63" s="177">
        <v>9.7639</v>
      </c>
      <c r="F63" s="178"/>
      <c r="G63" s="179"/>
      <c r="H63" s="180"/>
      <c r="I63" s="181"/>
      <c r="J63" s="180"/>
      <c r="K63" s="181"/>
      <c r="M63" s="176" t="s">
        <v>170</v>
      </c>
      <c r="O63" s="176"/>
      <c r="Q63" s="166"/>
    </row>
    <row r="64" spans="1:17" ht="12.75">
      <c r="A64" s="174"/>
      <c r="B64" s="175"/>
      <c r="C64" s="228" t="s">
        <v>171</v>
      </c>
      <c r="D64" s="229"/>
      <c r="E64" s="177">
        <v>19.1977</v>
      </c>
      <c r="F64" s="178"/>
      <c r="G64" s="179"/>
      <c r="H64" s="180"/>
      <c r="I64" s="181"/>
      <c r="J64" s="180"/>
      <c r="K64" s="181"/>
      <c r="M64" s="176" t="s">
        <v>171</v>
      </c>
      <c r="O64" s="176"/>
      <c r="Q64" s="166"/>
    </row>
    <row r="65" spans="1:17" ht="12.75">
      <c r="A65" s="174"/>
      <c r="B65" s="175"/>
      <c r="C65" s="228" t="s">
        <v>172</v>
      </c>
      <c r="D65" s="229"/>
      <c r="E65" s="177">
        <v>2.6606</v>
      </c>
      <c r="F65" s="178"/>
      <c r="G65" s="179"/>
      <c r="H65" s="180"/>
      <c r="I65" s="181"/>
      <c r="J65" s="180"/>
      <c r="K65" s="181"/>
      <c r="M65" s="176" t="s">
        <v>172</v>
      </c>
      <c r="O65" s="176"/>
      <c r="Q65" s="166"/>
    </row>
    <row r="66" spans="1:17" ht="12.75">
      <c r="A66" s="174"/>
      <c r="B66" s="175"/>
      <c r="C66" s="228" t="s">
        <v>173</v>
      </c>
      <c r="D66" s="229"/>
      <c r="E66" s="177">
        <v>11.472</v>
      </c>
      <c r="F66" s="178"/>
      <c r="G66" s="179"/>
      <c r="H66" s="180"/>
      <c r="I66" s="181"/>
      <c r="J66" s="180"/>
      <c r="K66" s="181"/>
      <c r="M66" s="176" t="s">
        <v>173</v>
      </c>
      <c r="O66" s="176"/>
      <c r="Q66" s="166"/>
    </row>
    <row r="67" spans="1:82" ht="12.75">
      <c r="A67" s="167">
        <v>25</v>
      </c>
      <c r="B67" s="168" t="s">
        <v>174</v>
      </c>
      <c r="C67" s="169" t="s">
        <v>175</v>
      </c>
      <c r="D67" s="170" t="s">
        <v>110</v>
      </c>
      <c r="E67" s="171">
        <v>383.79</v>
      </c>
      <c r="F67" s="171">
        <v>0</v>
      </c>
      <c r="G67" s="172">
        <f>E67*F67</f>
        <v>0</v>
      </c>
      <c r="H67" s="173">
        <v>0.03921</v>
      </c>
      <c r="I67" s="173">
        <f>E67*H67</f>
        <v>15.048405900000002</v>
      </c>
      <c r="J67" s="173">
        <v>0</v>
      </c>
      <c r="K67" s="173">
        <f>E67*J67</f>
        <v>0</v>
      </c>
      <c r="Q67" s="166">
        <v>2</v>
      </c>
      <c r="AA67" s="143">
        <v>1</v>
      </c>
      <c r="AB67" s="143">
        <v>1</v>
      </c>
      <c r="AC67" s="143">
        <v>1</v>
      </c>
      <c r="BB67" s="143">
        <v>1</v>
      </c>
      <c r="BC67" s="143">
        <f>IF(BB67=1,G67,0)</f>
        <v>0</v>
      </c>
      <c r="BD67" s="143">
        <f>IF(BB67=2,G67,0)</f>
        <v>0</v>
      </c>
      <c r="BE67" s="143">
        <f>IF(BB67=3,G67,0)</f>
        <v>0</v>
      </c>
      <c r="BF67" s="143">
        <f>IF(BB67=4,G67,0)</f>
        <v>0</v>
      </c>
      <c r="BG67" s="143">
        <f>IF(BB67=5,G67,0)</f>
        <v>0</v>
      </c>
      <c r="CA67" s="143">
        <v>1</v>
      </c>
      <c r="CB67" s="143">
        <v>1</v>
      </c>
      <c r="CC67" s="166"/>
      <c r="CD67" s="166"/>
    </row>
    <row r="68" spans="1:17" ht="12.75">
      <c r="A68" s="174"/>
      <c r="B68" s="175"/>
      <c r="C68" s="228" t="s">
        <v>176</v>
      </c>
      <c r="D68" s="229"/>
      <c r="E68" s="177">
        <v>138.62</v>
      </c>
      <c r="F68" s="178"/>
      <c r="G68" s="179"/>
      <c r="H68" s="180"/>
      <c r="I68" s="181"/>
      <c r="J68" s="180"/>
      <c r="K68" s="181"/>
      <c r="M68" s="176" t="s">
        <v>176</v>
      </c>
      <c r="O68" s="176"/>
      <c r="Q68" s="166"/>
    </row>
    <row r="69" spans="1:17" ht="12.75">
      <c r="A69" s="174"/>
      <c r="B69" s="175"/>
      <c r="C69" s="228" t="s">
        <v>177</v>
      </c>
      <c r="D69" s="229"/>
      <c r="E69" s="177">
        <v>54.4</v>
      </c>
      <c r="F69" s="178"/>
      <c r="G69" s="179"/>
      <c r="H69" s="180"/>
      <c r="I69" s="181"/>
      <c r="J69" s="180"/>
      <c r="K69" s="181"/>
      <c r="M69" s="176" t="s">
        <v>177</v>
      </c>
      <c r="O69" s="176"/>
      <c r="Q69" s="166"/>
    </row>
    <row r="70" spans="1:17" ht="12.75">
      <c r="A70" s="174"/>
      <c r="B70" s="175"/>
      <c r="C70" s="228" t="s">
        <v>178</v>
      </c>
      <c r="D70" s="229"/>
      <c r="E70" s="177">
        <v>43.395</v>
      </c>
      <c r="F70" s="178"/>
      <c r="G70" s="179"/>
      <c r="H70" s="180"/>
      <c r="I70" s="181"/>
      <c r="J70" s="180"/>
      <c r="K70" s="181"/>
      <c r="M70" s="176" t="s">
        <v>178</v>
      </c>
      <c r="O70" s="176"/>
      <c r="Q70" s="166"/>
    </row>
    <row r="71" spans="1:17" ht="12.75">
      <c r="A71" s="174"/>
      <c r="B71" s="175"/>
      <c r="C71" s="228" t="s">
        <v>179</v>
      </c>
      <c r="D71" s="229"/>
      <c r="E71" s="177">
        <v>59.07</v>
      </c>
      <c r="F71" s="178"/>
      <c r="G71" s="179"/>
      <c r="H71" s="180"/>
      <c r="I71" s="181"/>
      <c r="J71" s="180"/>
      <c r="K71" s="181"/>
      <c r="M71" s="176" t="s">
        <v>179</v>
      </c>
      <c r="O71" s="176"/>
      <c r="Q71" s="166"/>
    </row>
    <row r="72" spans="1:17" ht="12.75">
      <c r="A72" s="174"/>
      <c r="B72" s="175"/>
      <c r="C72" s="228" t="s">
        <v>180</v>
      </c>
      <c r="D72" s="229"/>
      <c r="E72" s="177">
        <v>11.825</v>
      </c>
      <c r="F72" s="178"/>
      <c r="G72" s="179"/>
      <c r="H72" s="180"/>
      <c r="I72" s="181"/>
      <c r="J72" s="180"/>
      <c r="K72" s="181"/>
      <c r="M72" s="176" t="s">
        <v>180</v>
      </c>
      <c r="O72" s="176"/>
      <c r="Q72" s="166"/>
    </row>
    <row r="73" spans="1:17" ht="12.75">
      <c r="A73" s="174"/>
      <c r="B73" s="175"/>
      <c r="C73" s="228" t="s">
        <v>181</v>
      </c>
      <c r="D73" s="229"/>
      <c r="E73" s="177">
        <v>76.48</v>
      </c>
      <c r="F73" s="178"/>
      <c r="G73" s="179"/>
      <c r="H73" s="180"/>
      <c r="I73" s="181"/>
      <c r="J73" s="180"/>
      <c r="K73" s="181"/>
      <c r="M73" s="176" t="s">
        <v>181</v>
      </c>
      <c r="O73" s="176"/>
      <c r="Q73" s="166"/>
    </row>
    <row r="74" spans="1:82" ht="12.75">
      <c r="A74" s="167">
        <v>26</v>
      </c>
      <c r="B74" s="168" t="s">
        <v>182</v>
      </c>
      <c r="C74" s="169" t="s">
        <v>183</v>
      </c>
      <c r="D74" s="170" t="s">
        <v>110</v>
      </c>
      <c r="E74" s="171">
        <v>383.79</v>
      </c>
      <c r="F74" s="171">
        <v>0</v>
      </c>
      <c r="G74" s="172">
        <f>E74*F74</f>
        <v>0</v>
      </c>
      <c r="H74" s="173">
        <v>0</v>
      </c>
      <c r="I74" s="173">
        <f>E74*H74</f>
        <v>0</v>
      </c>
      <c r="J74" s="173">
        <v>0</v>
      </c>
      <c r="K74" s="173">
        <f>E74*J74</f>
        <v>0</v>
      </c>
      <c r="Q74" s="166">
        <v>2</v>
      </c>
      <c r="AA74" s="143">
        <v>1</v>
      </c>
      <c r="AB74" s="143">
        <v>1</v>
      </c>
      <c r="AC74" s="143">
        <v>1</v>
      </c>
      <c r="BB74" s="143">
        <v>1</v>
      </c>
      <c r="BC74" s="143">
        <f>IF(BB74=1,G74,0)</f>
        <v>0</v>
      </c>
      <c r="BD74" s="143">
        <f>IF(BB74=2,G74,0)</f>
        <v>0</v>
      </c>
      <c r="BE74" s="143">
        <f>IF(BB74=3,G74,0)</f>
        <v>0</v>
      </c>
      <c r="BF74" s="143">
        <f>IF(BB74=4,G74,0)</f>
        <v>0</v>
      </c>
      <c r="BG74" s="143">
        <f>IF(BB74=5,G74,0)</f>
        <v>0</v>
      </c>
      <c r="CA74" s="143">
        <v>1</v>
      </c>
      <c r="CB74" s="143">
        <v>1</v>
      </c>
      <c r="CC74" s="166"/>
      <c r="CD74" s="166"/>
    </row>
    <row r="75" spans="1:17" ht="12.75">
      <c r="A75" s="174"/>
      <c r="B75" s="175"/>
      <c r="C75" s="228" t="s">
        <v>176</v>
      </c>
      <c r="D75" s="229"/>
      <c r="E75" s="177">
        <v>138.62</v>
      </c>
      <c r="F75" s="178"/>
      <c r="G75" s="179"/>
      <c r="H75" s="180"/>
      <c r="I75" s="181"/>
      <c r="J75" s="180"/>
      <c r="K75" s="181"/>
      <c r="M75" s="176" t="s">
        <v>176</v>
      </c>
      <c r="O75" s="176"/>
      <c r="Q75" s="166"/>
    </row>
    <row r="76" spans="1:17" ht="12.75">
      <c r="A76" s="174"/>
      <c r="B76" s="175"/>
      <c r="C76" s="228" t="s">
        <v>177</v>
      </c>
      <c r="D76" s="229"/>
      <c r="E76" s="177">
        <v>54.4</v>
      </c>
      <c r="F76" s="178"/>
      <c r="G76" s="179"/>
      <c r="H76" s="180"/>
      <c r="I76" s="181"/>
      <c r="J76" s="180"/>
      <c r="K76" s="181"/>
      <c r="M76" s="176" t="s">
        <v>177</v>
      </c>
      <c r="O76" s="176"/>
      <c r="Q76" s="166"/>
    </row>
    <row r="77" spans="1:17" ht="12.75">
      <c r="A77" s="174"/>
      <c r="B77" s="175"/>
      <c r="C77" s="228" t="s">
        <v>178</v>
      </c>
      <c r="D77" s="229"/>
      <c r="E77" s="177">
        <v>43.395</v>
      </c>
      <c r="F77" s="178"/>
      <c r="G77" s="179"/>
      <c r="H77" s="180"/>
      <c r="I77" s="181"/>
      <c r="J77" s="180"/>
      <c r="K77" s="181"/>
      <c r="M77" s="176" t="s">
        <v>178</v>
      </c>
      <c r="O77" s="176"/>
      <c r="Q77" s="166"/>
    </row>
    <row r="78" spans="1:17" ht="12.75">
      <c r="A78" s="174"/>
      <c r="B78" s="175"/>
      <c r="C78" s="228" t="s">
        <v>179</v>
      </c>
      <c r="D78" s="229"/>
      <c r="E78" s="177">
        <v>59.07</v>
      </c>
      <c r="F78" s="178"/>
      <c r="G78" s="179"/>
      <c r="H78" s="180"/>
      <c r="I78" s="181"/>
      <c r="J78" s="180"/>
      <c r="K78" s="181"/>
      <c r="M78" s="176" t="s">
        <v>179</v>
      </c>
      <c r="O78" s="176"/>
      <c r="Q78" s="166"/>
    </row>
    <row r="79" spans="1:17" ht="12.75">
      <c r="A79" s="174"/>
      <c r="B79" s="175"/>
      <c r="C79" s="228" t="s">
        <v>180</v>
      </c>
      <c r="D79" s="229"/>
      <c r="E79" s="177">
        <v>11.825</v>
      </c>
      <c r="F79" s="178"/>
      <c r="G79" s="179"/>
      <c r="H79" s="180"/>
      <c r="I79" s="181"/>
      <c r="J79" s="180"/>
      <c r="K79" s="181"/>
      <c r="M79" s="176" t="s">
        <v>180</v>
      </c>
      <c r="O79" s="176"/>
      <c r="Q79" s="166"/>
    </row>
    <row r="80" spans="1:17" ht="12.75">
      <c r="A80" s="174"/>
      <c r="B80" s="175"/>
      <c r="C80" s="228" t="s">
        <v>181</v>
      </c>
      <c r="D80" s="229"/>
      <c r="E80" s="177">
        <v>76.48</v>
      </c>
      <c r="F80" s="178"/>
      <c r="G80" s="179"/>
      <c r="H80" s="180"/>
      <c r="I80" s="181"/>
      <c r="J80" s="180"/>
      <c r="K80" s="181"/>
      <c r="M80" s="176" t="s">
        <v>181</v>
      </c>
      <c r="O80" s="176"/>
      <c r="Q80" s="166"/>
    </row>
    <row r="81" spans="1:82" ht="12.75">
      <c r="A81" s="167">
        <v>27</v>
      </c>
      <c r="B81" s="168" t="s">
        <v>184</v>
      </c>
      <c r="C81" s="169" t="s">
        <v>185</v>
      </c>
      <c r="D81" s="170" t="s">
        <v>156</v>
      </c>
      <c r="E81" s="171">
        <v>12.4621</v>
      </c>
      <c r="F81" s="171">
        <v>0</v>
      </c>
      <c r="G81" s="172">
        <f>E81*F81</f>
        <v>0</v>
      </c>
      <c r="H81" s="173">
        <v>1.02116</v>
      </c>
      <c r="I81" s="173">
        <f>E81*H81</f>
        <v>12.725798036</v>
      </c>
      <c r="J81" s="173">
        <v>0</v>
      </c>
      <c r="K81" s="173">
        <f>E81*J81</f>
        <v>0</v>
      </c>
      <c r="Q81" s="166">
        <v>2</v>
      </c>
      <c r="AA81" s="143">
        <v>1</v>
      </c>
      <c r="AB81" s="143">
        <v>1</v>
      </c>
      <c r="AC81" s="143">
        <v>1</v>
      </c>
      <c r="BB81" s="143">
        <v>1</v>
      </c>
      <c r="BC81" s="143">
        <f>IF(BB81=1,G81,0)</f>
        <v>0</v>
      </c>
      <c r="BD81" s="143">
        <f>IF(BB81=2,G81,0)</f>
        <v>0</v>
      </c>
      <c r="BE81" s="143">
        <f>IF(BB81=3,G81,0)</f>
        <v>0</v>
      </c>
      <c r="BF81" s="143">
        <f>IF(BB81=4,G81,0)</f>
        <v>0</v>
      </c>
      <c r="BG81" s="143">
        <f>IF(BB81=5,G81,0)</f>
        <v>0</v>
      </c>
      <c r="CA81" s="143">
        <v>1</v>
      </c>
      <c r="CB81" s="143">
        <v>1</v>
      </c>
      <c r="CC81" s="166"/>
      <c r="CD81" s="166"/>
    </row>
    <row r="82" spans="1:17" ht="12.75">
      <c r="A82" s="174"/>
      <c r="B82" s="175"/>
      <c r="C82" s="228" t="s">
        <v>186</v>
      </c>
      <c r="D82" s="229"/>
      <c r="E82" s="177">
        <v>12.4621</v>
      </c>
      <c r="F82" s="178"/>
      <c r="G82" s="179"/>
      <c r="H82" s="180"/>
      <c r="I82" s="181"/>
      <c r="J82" s="180"/>
      <c r="K82" s="181"/>
      <c r="M82" s="176" t="s">
        <v>186</v>
      </c>
      <c r="O82" s="176"/>
      <c r="Q82" s="166"/>
    </row>
    <row r="83" spans="1:82" ht="12.75">
      <c r="A83" s="167">
        <v>28</v>
      </c>
      <c r="B83" s="168" t="s">
        <v>187</v>
      </c>
      <c r="C83" s="169" t="s">
        <v>188</v>
      </c>
      <c r="D83" s="170" t="s">
        <v>110</v>
      </c>
      <c r="E83" s="171">
        <v>79.4</v>
      </c>
      <c r="F83" s="171">
        <v>0</v>
      </c>
      <c r="G83" s="172">
        <f>E83*F83</f>
        <v>0</v>
      </c>
      <c r="H83" s="173">
        <v>0.02104</v>
      </c>
      <c r="I83" s="173">
        <f>E83*H83</f>
        <v>1.670576</v>
      </c>
      <c r="J83" s="173">
        <v>0</v>
      </c>
      <c r="K83" s="173">
        <f>E83*J83</f>
        <v>0</v>
      </c>
      <c r="Q83" s="166">
        <v>2</v>
      </c>
      <c r="AA83" s="143">
        <v>1</v>
      </c>
      <c r="AB83" s="143">
        <v>1</v>
      </c>
      <c r="AC83" s="143">
        <v>1</v>
      </c>
      <c r="BB83" s="143">
        <v>1</v>
      </c>
      <c r="BC83" s="143">
        <f>IF(BB83=1,G83,0)</f>
        <v>0</v>
      </c>
      <c r="BD83" s="143">
        <f>IF(BB83=2,G83,0)</f>
        <v>0</v>
      </c>
      <c r="BE83" s="143">
        <f>IF(BB83=3,G83,0)</f>
        <v>0</v>
      </c>
      <c r="BF83" s="143">
        <f>IF(BB83=4,G83,0)</f>
        <v>0</v>
      </c>
      <c r="BG83" s="143">
        <f>IF(BB83=5,G83,0)</f>
        <v>0</v>
      </c>
      <c r="CA83" s="143">
        <v>1</v>
      </c>
      <c r="CB83" s="143">
        <v>1</v>
      </c>
      <c r="CC83" s="166"/>
      <c r="CD83" s="166"/>
    </row>
    <row r="84" spans="1:17" ht="12.75">
      <c r="A84" s="174"/>
      <c r="B84" s="175"/>
      <c r="C84" s="228" t="s">
        <v>189</v>
      </c>
      <c r="D84" s="229"/>
      <c r="E84" s="177">
        <v>39.64</v>
      </c>
      <c r="F84" s="178"/>
      <c r="G84" s="179"/>
      <c r="H84" s="180"/>
      <c r="I84" s="181"/>
      <c r="J84" s="180"/>
      <c r="K84" s="181"/>
      <c r="M84" s="176" t="s">
        <v>189</v>
      </c>
      <c r="O84" s="176"/>
      <c r="Q84" s="166"/>
    </row>
    <row r="85" spans="1:17" ht="12.75">
      <c r="A85" s="174"/>
      <c r="B85" s="175"/>
      <c r="C85" s="228" t="s">
        <v>190</v>
      </c>
      <c r="D85" s="229"/>
      <c r="E85" s="177">
        <v>39.76</v>
      </c>
      <c r="F85" s="178"/>
      <c r="G85" s="179"/>
      <c r="H85" s="180"/>
      <c r="I85" s="181"/>
      <c r="J85" s="180"/>
      <c r="K85" s="181"/>
      <c r="M85" s="176" t="s">
        <v>190</v>
      </c>
      <c r="O85" s="176"/>
      <c r="Q85" s="166"/>
    </row>
    <row r="86" spans="1:82" ht="12.75">
      <c r="A86" s="167">
        <v>29</v>
      </c>
      <c r="B86" s="168" t="s">
        <v>191</v>
      </c>
      <c r="C86" s="169" t="s">
        <v>192</v>
      </c>
      <c r="D86" s="170" t="s">
        <v>90</v>
      </c>
      <c r="E86" s="171">
        <v>157.2007</v>
      </c>
      <c r="F86" s="171">
        <v>0</v>
      </c>
      <c r="G86" s="172">
        <f>E86*F86</f>
        <v>0</v>
      </c>
      <c r="H86" s="173">
        <v>1.93971</v>
      </c>
      <c r="I86" s="173">
        <f>E86*H86</f>
        <v>304.92376979700003</v>
      </c>
      <c r="J86" s="173">
        <v>0</v>
      </c>
      <c r="K86" s="173">
        <f>E86*J86</f>
        <v>0</v>
      </c>
      <c r="Q86" s="166">
        <v>2</v>
      </c>
      <c r="AA86" s="143">
        <v>2</v>
      </c>
      <c r="AB86" s="143">
        <v>1</v>
      </c>
      <c r="AC86" s="143">
        <v>1</v>
      </c>
      <c r="BB86" s="143">
        <v>1</v>
      </c>
      <c r="BC86" s="143">
        <f>IF(BB86=1,G86,0)</f>
        <v>0</v>
      </c>
      <c r="BD86" s="143">
        <f>IF(BB86=2,G86,0)</f>
        <v>0</v>
      </c>
      <c r="BE86" s="143">
        <f>IF(BB86=3,G86,0)</f>
        <v>0</v>
      </c>
      <c r="BF86" s="143">
        <f>IF(BB86=4,G86,0)</f>
        <v>0</v>
      </c>
      <c r="BG86" s="143">
        <f>IF(BB86=5,G86,0)</f>
        <v>0</v>
      </c>
      <c r="CA86" s="143">
        <v>2</v>
      </c>
      <c r="CB86" s="143">
        <v>1</v>
      </c>
      <c r="CC86" s="166"/>
      <c r="CD86" s="166"/>
    </row>
    <row r="87" spans="1:17" ht="22.5">
      <c r="A87" s="174"/>
      <c r="B87" s="175"/>
      <c r="C87" s="228" t="s">
        <v>193</v>
      </c>
      <c r="D87" s="229"/>
      <c r="E87" s="177">
        <v>64.6687</v>
      </c>
      <c r="F87" s="178"/>
      <c r="G87" s="179"/>
      <c r="H87" s="180"/>
      <c r="I87" s="181"/>
      <c r="J87" s="180"/>
      <c r="K87" s="181"/>
      <c r="M87" s="176" t="s">
        <v>193</v>
      </c>
      <c r="O87" s="176"/>
      <c r="Q87" s="166"/>
    </row>
    <row r="88" spans="1:17" ht="22.5">
      <c r="A88" s="174"/>
      <c r="B88" s="175"/>
      <c r="C88" s="228" t="s">
        <v>194</v>
      </c>
      <c r="D88" s="229"/>
      <c r="E88" s="177">
        <v>92.532</v>
      </c>
      <c r="F88" s="178"/>
      <c r="G88" s="179"/>
      <c r="H88" s="180"/>
      <c r="I88" s="181"/>
      <c r="J88" s="180"/>
      <c r="K88" s="181"/>
      <c r="M88" s="176" t="s">
        <v>194</v>
      </c>
      <c r="O88" s="176"/>
      <c r="Q88" s="166"/>
    </row>
    <row r="89" spans="1:59" ht="12.75">
      <c r="A89" s="182"/>
      <c r="B89" s="183" t="s">
        <v>79</v>
      </c>
      <c r="C89" s="184" t="str">
        <f>CONCATENATE(B44," ",C44)</f>
        <v>27 Základy</v>
      </c>
      <c r="D89" s="185"/>
      <c r="E89" s="186"/>
      <c r="F89" s="187"/>
      <c r="G89" s="188">
        <f>SUM(G44:G88)</f>
        <v>0</v>
      </c>
      <c r="H89" s="189"/>
      <c r="I89" s="190">
        <f>SUM(I44:I88)</f>
        <v>636.4099777050001</v>
      </c>
      <c r="J89" s="189"/>
      <c r="K89" s="190">
        <f>SUM(K44:K88)</f>
        <v>0</v>
      </c>
      <c r="Q89" s="166">
        <v>4</v>
      </c>
      <c r="BC89" s="191">
        <f>SUM(BC44:BC88)</f>
        <v>0</v>
      </c>
      <c r="BD89" s="191">
        <f>SUM(BD44:BD88)</f>
        <v>0</v>
      </c>
      <c r="BE89" s="191">
        <f>SUM(BE44:BE88)</f>
        <v>0</v>
      </c>
      <c r="BF89" s="191">
        <f>SUM(BF44:BF88)</f>
        <v>0</v>
      </c>
      <c r="BG89" s="191">
        <f>SUM(BG44:BG88)</f>
        <v>0</v>
      </c>
    </row>
    <row r="90" spans="1:17" ht="12.75">
      <c r="A90" s="158" t="s">
        <v>76</v>
      </c>
      <c r="B90" s="159" t="s">
        <v>195</v>
      </c>
      <c r="C90" s="160" t="s">
        <v>196</v>
      </c>
      <c r="D90" s="161"/>
      <c r="E90" s="162"/>
      <c r="F90" s="162"/>
      <c r="G90" s="163"/>
      <c r="H90" s="164"/>
      <c r="I90" s="165"/>
      <c r="J90" s="164"/>
      <c r="K90" s="165"/>
      <c r="Q90" s="166">
        <v>1</v>
      </c>
    </row>
    <row r="91" spans="1:82" ht="12.75">
      <c r="A91" s="167">
        <v>30</v>
      </c>
      <c r="B91" s="168" t="s">
        <v>197</v>
      </c>
      <c r="C91" s="169" t="s">
        <v>198</v>
      </c>
      <c r="D91" s="170" t="s">
        <v>110</v>
      </c>
      <c r="E91" s="171">
        <v>688.84</v>
      </c>
      <c r="F91" s="171">
        <v>0</v>
      </c>
      <c r="G91" s="172">
        <f>E91*F91</f>
        <v>0</v>
      </c>
      <c r="H91" s="173">
        <v>0.29505</v>
      </c>
      <c r="I91" s="173">
        <f>E91*H91</f>
        <v>203.242242</v>
      </c>
      <c r="J91" s="173">
        <v>0</v>
      </c>
      <c r="K91" s="173">
        <f>E91*J91</f>
        <v>0</v>
      </c>
      <c r="Q91" s="166">
        <v>2</v>
      </c>
      <c r="AA91" s="143">
        <v>1</v>
      </c>
      <c r="AB91" s="143">
        <v>1</v>
      </c>
      <c r="AC91" s="143">
        <v>1</v>
      </c>
      <c r="BB91" s="143">
        <v>1</v>
      </c>
      <c r="BC91" s="143">
        <f>IF(BB91=1,G91,0)</f>
        <v>0</v>
      </c>
      <c r="BD91" s="143">
        <f>IF(BB91=2,G91,0)</f>
        <v>0</v>
      </c>
      <c r="BE91" s="143">
        <f>IF(BB91=3,G91,0)</f>
        <v>0</v>
      </c>
      <c r="BF91" s="143">
        <f>IF(BB91=4,G91,0)</f>
        <v>0</v>
      </c>
      <c r="BG91" s="143">
        <f>IF(BB91=5,G91,0)</f>
        <v>0</v>
      </c>
      <c r="CA91" s="143">
        <v>1</v>
      </c>
      <c r="CB91" s="143">
        <v>1</v>
      </c>
      <c r="CC91" s="166"/>
      <c r="CD91" s="166"/>
    </row>
    <row r="92" spans="1:17" ht="12.75">
      <c r="A92" s="174"/>
      <c r="B92" s="175"/>
      <c r="C92" s="228" t="s">
        <v>199</v>
      </c>
      <c r="D92" s="229"/>
      <c r="E92" s="177">
        <v>55.35</v>
      </c>
      <c r="F92" s="178"/>
      <c r="G92" s="179"/>
      <c r="H92" s="180"/>
      <c r="I92" s="181"/>
      <c r="J92" s="180"/>
      <c r="K92" s="181"/>
      <c r="M92" s="176" t="s">
        <v>199</v>
      </c>
      <c r="O92" s="176"/>
      <c r="Q92" s="166"/>
    </row>
    <row r="93" spans="1:17" ht="12.75">
      <c r="A93" s="174"/>
      <c r="B93" s="175"/>
      <c r="C93" s="228" t="s">
        <v>200</v>
      </c>
      <c r="D93" s="229"/>
      <c r="E93" s="177">
        <v>74.1</v>
      </c>
      <c r="F93" s="178"/>
      <c r="G93" s="179"/>
      <c r="H93" s="180"/>
      <c r="I93" s="181"/>
      <c r="J93" s="180"/>
      <c r="K93" s="181"/>
      <c r="M93" s="176" t="s">
        <v>200</v>
      </c>
      <c r="O93" s="176"/>
      <c r="Q93" s="166"/>
    </row>
    <row r="94" spans="1:17" ht="12.75">
      <c r="A94" s="174"/>
      <c r="B94" s="175"/>
      <c r="C94" s="228" t="s">
        <v>200</v>
      </c>
      <c r="D94" s="229"/>
      <c r="E94" s="177">
        <v>74.1</v>
      </c>
      <c r="F94" s="178"/>
      <c r="G94" s="179"/>
      <c r="H94" s="180"/>
      <c r="I94" s="181"/>
      <c r="J94" s="180"/>
      <c r="K94" s="181"/>
      <c r="M94" s="176" t="s">
        <v>200</v>
      </c>
      <c r="O94" s="176"/>
      <c r="Q94" s="166"/>
    </row>
    <row r="95" spans="1:17" ht="12.75">
      <c r="A95" s="174"/>
      <c r="B95" s="175"/>
      <c r="C95" s="228" t="s">
        <v>201</v>
      </c>
      <c r="D95" s="229"/>
      <c r="E95" s="177">
        <v>106</v>
      </c>
      <c r="F95" s="178"/>
      <c r="G95" s="179"/>
      <c r="H95" s="180"/>
      <c r="I95" s="181"/>
      <c r="J95" s="180"/>
      <c r="K95" s="181"/>
      <c r="M95" s="176" t="s">
        <v>201</v>
      </c>
      <c r="O95" s="176"/>
      <c r="Q95" s="166"/>
    </row>
    <row r="96" spans="1:17" ht="12.75">
      <c r="A96" s="174"/>
      <c r="B96" s="175"/>
      <c r="C96" s="228" t="s">
        <v>202</v>
      </c>
      <c r="D96" s="229"/>
      <c r="E96" s="177">
        <v>28.88</v>
      </c>
      <c r="F96" s="178"/>
      <c r="G96" s="179"/>
      <c r="H96" s="180"/>
      <c r="I96" s="181"/>
      <c r="J96" s="180"/>
      <c r="K96" s="181"/>
      <c r="M96" s="176" t="s">
        <v>202</v>
      </c>
      <c r="O96" s="176"/>
      <c r="Q96" s="166"/>
    </row>
    <row r="97" spans="1:17" ht="12.75">
      <c r="A97" s="174"/>
      <c r="B97" s="175"/>
      <c r="C97" s="228" t="s">
        <v>203</v>
      </c>
      <c r="D97" s="229"/>
      <c r="E97" s="177">
        <v>53.96</v>
      </c>
      <c r="F97" s="178"/>
      <c r="G97" s="179"/>
      <c r="H97" s="180"/>
      <c r="I97" s="181"/>
      <c r="J97" s="180"/>
      <c r="K97" s="181"/>
      <c r="M97" s="176" t="s">
        <v>203</v>
      </c>
      <c r="O97" s="176"/>
      <c r="Q97" s="166"/>
    </row>
    <row r="98" spans="1:17" ht="12.75">
      <c r="A98" s="174"/>
      <c r="B98" s="175"/>
      <c r="C98" s="228" t="s">
        <v>204</v>
      </c>
      <c r="D98" s="229"/>
      <c r="E98" s="177">
        <v>78.41</v>
      </c>
      <c r="F98" s="178"/>
      <c r="G98" s="179"/>
      <c r="H98" s="180"/>
      <c r="I98" s="181"/>
      <c r="J98" s="180"/>
      <c r="K98" s="181"/>
      <c r="M98" s="176" t="s">
        <v>204</v>
      </c>
      <c r="O98" s="176"/>
      <c r="Q98" s="166"/>
    </row>
    <row r="99" spans="1:17" ht="12.75">
      <c r="A99" s="174"/>
      <c r="B99" s="175"/>
      <c r="C99" s="228" t="s">
        <v>204</v>
      </c>
      <c r="D99" s="229"/>
      <c r="E99" s="177">
        <v>78.41</v>
      </c>
      <c r="F99" s="178"/>
      <c r="G99" s="179"/>
      <c r="H99" s="180"/>
      <c r="I99" s="181"/>
      <c r="J99" s="180"/>
      <c r="K99" s="181"/>
      <c r="M99" s="176" t="s">
        <v>204</v>
      </c>
      <c r="O99" s="176"/>
      <c r="Q99" s="166"/>
    </row>
    <row r="100" spans="1:17" ht="12.75">
      <c r="A100" s="174"/>
      <c r="B100" s="175"/>
      <c r="C100" s="228" t="s">
        <v>205</v>
      </c>
      <c r="D100" s="229"/>
      <c r="E100" s="177">
        <v>110.31</v>
      </c>
      <c r="F100" s="178"/>
      <c r="G100" s="179"/>
      <c r="H100" s="180"/>
      <c r="I100" s="181"/>
      <c r="J100" s="180"/>
      <c r="K100" s="181"/>
      <c r="M100" s="176" t="s">
        <v>205</v>
      </c>
      <c r="O100" s="176"/>
      <c r="Q100" s="166"/>
    </row>
    <row r="101" spans="1:17" ht="12.75">
      <c r="A101" s="174"/>
      <c r="B101" s="175"/>
      <c r="C101" s="228" t="s">
        <v>206</v>
      </c>
      <c r="D101" s="229"/>
      <c r="E101" s="177">
        <v>29.32</v>
      </c>
      <c r="F101" s="178"/>
      <c r="G101" s="179"/>
      <c r="H101" s="180"/>
      <c r="I101" s="181"/>
      <c r="J101" s="180"/>
      <c r="K101" s="181"/>
      <c r="M101" s="176" t="s">
        <v>206</v>
      </c>
      <c r="O101" s="176"/>
      <c r="Q101" s="166"/>
    </row>
    <row r="102" spans="1:82" ht="12.75">
      <c r="A102" s="167">
        <v>31</v>
      </c>
      <c r="B102" s="168" t="s">
        <v>207</v>
      </c>
      <c r="C102" s="169" t="s">
        <v>208</v>
      </c>
      <c r="D102" s="170" t="s">
        <v>110</v>
      </c>
      <c r="E102" s="171">
        <v>23.88</v>
      </c>
      <c r="F102" s="171">
        <v>0</v>
      </c>
      <c r="G102" s="172">
        <f>E102*F102</f>
        <v>0</v>
      </c>
      <c r="H102" s="173">
        <v>0.35179</v>
      </c>
      <c r="I102" s="173">
        <f>E102*H102</f>
        <v>8.4007452</v>
      </c>
      <c r="J102" s="173">
        <v>0</v>
      </c>
      <c r="K102" s="173">
        <f>E102*J102</f>
        <v>0</v>
      </c>
      <c r="Q102" s="166">
        <v>2</v>
      </c>
      <c r="AA102" s="143">
        <v>1</v>
      </c>
      <c r="AB102" s="143">
        <v>1</v>
      </c>
      <c r="AC102" s="143">
        <v>1</v>
      </c>
      <c r="BB102" s="143">
        <v>1</v>
      </c>
      <c r="BC102" s="143">
        <f>IF(BB102=1,G102,0)</f>
        <v>0</v>
      </c>
      <c r="BD102" s="143">
        <f>IF(BB102=2,G102,0)</f>
        <v>0</v>
      </c>
      <c r="BE102" s="143">
        <f>IF(BB102=3,G102,0)</f>
        <v>0</v>
      </c>
      <c r="BF102" s="143">
        <f>IF(BB102=4,G102,0)</f>
        <v>0</v>
      </c>
      <c r="BG102" s="143">
        <f>IF(BB102=5,G102,0)</f>
        <v>0</v>
      </c>
      <c r="CA102" s="143">
        <v>1</v>
      </c>
      <c r="CB102" s="143">
        <v>1</v>
      </c>
      <c r="CC102" s="166"/>
      <c r="CD102" s="166"/>
    </row>
    <row r="103" spans="1:17" ht="12.75">
      <c r="A103" s="174"/>
      <c r="B103" s="175"/>
      <c r="C103" s="228" t="s">
        <v>209</v>
      </c>
      <c r="D103" s="229"/>
      <c r="E103" s="177">
        <v>23.88</v>
      </c>
      <c r="F103" s="178"/>
      <c r="G103" s="179"/>
      <c r="H103" s="180"/>
      <c r="I103" s="181"/>
      <c r="J103" s="180"/>
      <c r="K103" s="181"/>
      <c r="M103" s="176" t="s">
        <v>209</v>
      </c>
      <c r="O103" s="176"/>
      <c r="Q103" s="166"/>
    </row>
    <row r="104" spans="1:82" ht="12.75">
      <c r="A104" s="167">
        <v>32</v>
      </c>
      <c r="B104" s="168" t="s">
        <v>210</v>
      </c>
      <c r="C104" s="169" t="s">
        <v>211</v>
      </c>
      <c r="D104" s="170" t="s">
        <v>90</v>
      </c>
      <c r="E104" s="171">
        <v>70.9914</v>
      </c>
      <c r="F104" s="171">
        <v>0</v>
      </c>
      <c r="G104" s="172">
        <f>E104*F104</f>
        <v>0</v>
      </c>
      <c r="H104" s="173">
        <v>2.52767</v>
      </c>
      <c r="I104" s="173">
        <f>E104*H104</f>
        <v>179.442832038</v>
      </c>
      <c r="J104" s="173">
        <v>0</v>
      </c>
      <c r="K104" s="173">
        <f>E104*J104</f>
        <v>0</v>
      </c>
      <c r="Q104" s="166">
        <v>2</v>
      </c>
      <c r="AA104" s="143">
        <v>1</v>
      </c>
      <c r="AB104" s="143">
        <v>1</v>
      </c>
      <c r="AC104" s="143">
        <v>1</v>
      </c>
      <c r="BB104" s="143">
        <v>1</v>
      </c>
      <c r="BC104" s="143">
        <f>IF(BB104=1,G104,0)</f>
        <v>0</v>
      </c>
      <c r="BD104" s="143">
        <f>IF(BB104=2,G104,0)</f>
        <v>0</v>
      </c>
      <c r="BE104" s="143">
        <f>IF(BB104=3,G104,0)</f>
        <v>0</v>
      </c>
      <c r="BF104" s="143">
        <f>IF(BB104=4,G104,0)</f>
        <v>0</v>
      </c>
      <c r="BG104" s="143">
        <f>IF(BB104=5,G104,0)</f>
        <v>0</v>
      </c>
      <c r="CA104" s="143">
        <v>1</v>
      </c>
      <c r="CB104" s="143">
        <v>1</v>
      </c>
      <c r="CC104" s="166"/>
      <c r="CD104" s="166"/>
    </row>
    <row r="105" spans="1:17" ht="12.75">
      <c r="A105" s="174"/>
      <c r="B105" s="175"/>
      <c r="C105" s="228" t="s">
        <v>212</v>
      </c>
      <c r="D105" s="229"/>
      <c r="E105" s="177">
        <v>10.944</v>
      </c>
      <c r="F105" s="178"/>
      <c r="G105" s="179"/>
      <c r="H105" s="180"/>
      <c r="I105" s="181"/>
      <c r="J105" s="180"/>
      <c r="K105" s="181"/>
      <c r="M105" s="176" t="s">
        <v>212</v>
      </c>
      <c r="O105" s="176"/>
      <c r="Q105" s="166"/>
    </row>
    <row r="106" spans="1:17" ht="12.75">
      <c r="A106" s="174"/>
      <c r="B106" s="175"/>
      <c r="C106" s="228" t="s">
        <v>213</v>
      </c>
      <c r="D106" s="229"/>
      <c r="E106" s="177">
        <v>7.098</v>
      </c>
      <c r="F106" s="178"/>
      <c r="G106" s="179"/>
      <c r="H106" s="180"/>
      <c r="I106" s="181"/>
      <c r="J106" s="180"/>
      <c r="K106" s="181"/>
      <c r="M106" s="176" t="s">
        <v>213</v>
      </c>
      <c r="O106" s="176"/>
      <c r="Q106" s="166"/>
    </row>
    <row r="107" spans="1:17" ht="12.75">
      <c r="A107" s="174"/>
      <c r="B107" s="175"/>
      <c r="C107" s="228" t="s">
        <v>214</v>
      </c>
      <c r="D107" s="229"/>
      <c r="E107" s="177">
        <v>10.32</v>
      </c>
      <c r="F107" s="178"/>
      <c r="G107" s="179"/>
      <c r="H107" s="180"/>
      <c r="I107" s="181"/>
      <c r="J107" s="180"/>
      <c r="K107" s="181"/>
      <c r="M107" s="176" t="s">
        <v>214</v>
      </c>
      <c r="O107" s="176"/>
      <c r="Q107" s="166"/>
    </row>
    <row r="108" spans="1:17" ht="12.75">
      <c r="A108" s="174"/>
      <c r="B108" s="175"/>
      <c r="C108" s="228" t="s">
        <v>215</v>
      </c>
      <c r="D108" s="229"/>
      <c r="E108" s="177">
        <v>6.6544</v>
      </c>
      <c r="F108" s="178"/>
      <c r="G108" s="179"/>
      <c r="H108" s="180"/>
      <c r="I108" s="181"/>
      <c r="J108" s="180"/>
      <c r="K108" s="181"/>
      <c r="M108" s="176" t="s">
        <v>215</v>
      </c>
      <c r="O108" s="176"/>
      <c r="Q108" s="166"/>
    </row>
    <row r="109" spans="1:17" ht="12.75">
      <c r="A109" s="174"/>
      <c r="B109" s="175"/>
      <c r="C109" s="228" t="s">
        <v>216</v>
      </c>
      <c r="D109" s="229"/>
      <c r="E109" s="177">
        <v>18.1175</v>
      </c>
      <c r="F109" s="178"/>
      <c r="G109" s="179"/>
      <c r="H109" s="180"/>
      <c r="I109" s="181"/>
      <c r="J109" s="180"/>
      <c r="K109" s="181"/>
      <c r="M109" s="176" t="s">
        <v>216</v>
      </c>
      <c r="O109" s="176"/>
      <c r="Q109" s="166"/>
    </row>
    <row r="110" spans="1:17" ht="12.75">
      <c r="A110" s="174"/>
      <c r="B110" s="175"/>
      <c r="C110" s="228" t="s">
        <v>217</v>
      </c>
      <c r="D110" s="229"/>
      <c r="E110" s="177">
        <v>17.8574</v>
      </c>
      <c r="F110" s="178"/>
      <c r="G110" s="179"/>
      <c r="H110" s="180"/>
      <c r="I110" s="181"/>
      <c r="J110" s="180"/>
      <c r="K110" s="181"/>
      <c r="M110" s="176" t="s">
        <v>217</v>
      </c>
      <c r="O110" s="176"/>
      <c r="Q110" s="166"/>
    </row>
    <row r="111" spans="1:82" ht="12.75">
      <c r="A111" s="167">
        <v>33</v>
      </c>
      <c r="B111" s="168" t="s">
        <v>218</v>
      </c>
      <c r="C111" s="169" t="s">
        <v>219</v>
      </c>
      <c r="D111" s="170" t="s">
        <v>110</v>
      </c>
      <c r="E111" s="171">
        <v>971.6122</v>
      </c>
      <c r="F111" s="171">
        <v>0</v>
      </c>
      <c r="G111" s="172">
        <f>E111*F111</f>
        <v>0</v>
      </c>
      <c r="H111" s="173">
        <v>0.03935</v>
      </c>
      <c r="I111" s="173">
        <f>E111*H111</f>
        <v>38.232940070000005</v>
      </c>
      <c r="J111" s="173">
        <v>0</v>
      </c>
      <c r="K111" s="173">
        <f>E111*J111</f>
        <v>0</v>
      </c>
      <c r="Q111" s="166">
        <v>2</v>
      </c>
      <c r="AA111" s="143">
        <v>1</v>
      </c>
      <c r="AB111" s="143">
        <v>1</v>
      </c>
      <c r="AC111" s="143">
        <v>1</v>
      </c>
      <c r="BB111" s="143">
        <v>1</v>
      </c>
      <c r="BC111" s="143">
        <f>IF(BB111=1,G111,0)</f>
        <v>0</v>
      </c>
      <c r="BD111" s="143">
        <f>IF(BB111=2,G111,0)</f>
        <v>0</v>
      </c>
      <c r="BE111" s="143">
        <f>IF(BB111=3,G111,0)</f>
        <v>0</v>
      </c>
      <c r="BF111" s="143">
        <f>IF(BB111=4,G111,0)</f>
        <v>0</v>
      </c>
      <c r="BG111" s="143">
        <f>IF(BB111=5,G111,0)</f>
        <v>0</v>
      </c>
      <c r="CA111" s="143">
        <v>1</v>
      </c>
      <c r="CB111" s="143">
        <v>1</v>
      </c>
      <c r="CC111" s="166"/>
      <c r="CD111" s="166"/>
    </row>
    <row r="112" spans="1:17" ht="12.75">
      <c r="A112" s="174"/>
      <c r="B112" s="175"/>
      <c r="C112" s="228" t="s">
        <v>220</v>
      </c>
      <c r="D112" s="229"/>
      <c r="E112" s="177">
        <v>145.92</v>
      </c>
      <c r="F112" s="178"/>
      <c r="G112" s="179"/>
      <c r="H112" s="180"/>
      <c r="I112" s="181"/>
      <c r="J112" s="180"/>
      <c r="K112" s="181"/>
      <c r="M112" s="176" t="s">
        <v>220</v>
      </c>
      <c r="O112" s="176"/>
      <c r="Q112" s="166"/>
    </row>
    <row r="113" spans="1:17" ht="12.75">
      <c r="A113" s="174"/>
      <c r="B113" s="175"/>
      <c r="C113" s="228" t="s">
        <v>221</v>
      </c>
      <c r="D113" s="229"/>
      <c r="E113" s="177">
        <v>94.64</v>
      </c>
      <c r="F113" s="178"/>
      <c r="G113" s="179"/>
      <c r="H113" s="180"/>
      <c r="I113" s="181"/>
      <c r="J113" s="180"/>
      <c r="K113" s="181"/>
      <c r="M113" s="176" t="s">
        <v>221</v>
      </c>
      <c r="O113" s="176"/>
      <c r="Q113" s="166"/>
    </row>
    <row r="114" spans="1:17" ht="12.75">
      <c r="A114" s="174"/>
      <c r="B114" s="175"/>
      <c r="C114" s="228" t="s">
        <v>222</v>
      </c>
      <c r="D114" s="229"/>
      <c r="E114" s="177">
        <v>137.6</v>
      </c>
      <c r="F114" s="178"/>
      <c r="G114" s="179"/>
      <c r="H114" s="180"/>
      <c r="I114" s="181"/>
      <c r="J114" s="180"/>
      <c r="K114" s="181"/>
      <c r="M114" s="176" t="s">
        <v>222</v>
      </c>
      <c r="O114" s="176"/>
      <c r="Q114" s="166"/>
    </row>
    <row r="115" spans="1:17" ht="12.75">
      <c r="A115" s="174"/>
      <c r="B115" s="175"/>
      <c r="C115" s="228" t="s">
        <v>223</v>
      </c>
      <c r="D115" s="229"/>
      <c r="E115" s="177">
        <v>88.725</v>
      </c>
      <c r="F115" s="178"/>
      <c r="G115" s="179"/>
      <c r="H115" s="180"/>
      <c r="I115" s="181"/>
      <c r="J115" s="180"/>
      <c r="K115" s="181"/>
      <c r="M115" s="176" t="s">
        <v>223</v>
      </c>
      <c r="O115" s="176"/>
      <c r="Q115" s="166"/>
    </row>
    <row r="116" spans="1:17" ht="12.75">
      <c r="A116" s="174"/>
      <c r="B116" s="175"/>
      <c r="C116" s="228" t="s">
        <v>224</v>
      </c>
      <c r="D116" s="229"/>
      <c r="E116" s="177">
        <v>254.0976</v>
      </c>
      <c r="F116" s="178"/>
      <c r="G116" s="179"/>
      <c r="H116" s="180"/>
      <c r="I116" s="181"/>
      <c r="J116" s="180"/>
      <c r="K116" s="181"/>
      <c r="M116" s="176" t="s">
        <v>224</v>
      </c>
      <c r="O116" s="176"/>
      <c r="Q116" s="166"/>
    </row>
    <row r="117" spans="1:17" ht="12.75">
      <c r="A117" s="174"/>
      <c r="B117" s="175"/>
      <c r="C117" s="228" t="s">
        <v>225</v>
      </c>
      <c r="D117" s="229"/>
      <c r="E117" s="177">
        <v>250.6296</v>
      </c>
      <c r="F117" s="178"/>
      <c r="G117" s="179"/>
      <c r="H117" s="180"/>
      <c r="I117" s="181"/>
      <c r="J117" s="180"/>
      <c r="K117" s="181"/>
      <c r="M117" s="176" t="s">
        <v>225</v>
      </c>
      <c r="O117" s="176"/>
      <c r="Q117" s="166"/>
    </row>
    <row r="118" spans="1:82" ht="12.75">
      <c r="A118" s="167">
        <v>34</v>
      </c>
      <c r="B118" s="168" t="s">
        <v>226</v>
      </c>
      <c r="C118" s="169" t="s">
        <v>227</v>
      </c>
      <c r="D118" s="170" t="s">
        <v>110</v>
      </c>
      <c r="E118" s="171">
        <v>971.6122</v>
      </c>
      <c r="F118" s="171">
        <v>0</v>
      </c>
      <c r="G118" s="172">
        <f>E118*F118</f>
        <v>0</v>
      </c>
      <c r="H118" s="173">
        <v>0</v>
      </c>
      <c r="I118" s="173">
        <f>E118*H118</f>
        <v>0</v>
      </c>
      <c r="J118" s="173">
        <v>0</v>
      </c>
      <c r="K118" s="173">
        <f>E118*J118</f>
        <v>0</v>
      </c>
      <c r="Q118" s="166">
        <v>2</v>
      </c>
      <c r="AA118" s="143">
        <v>1</v>
      </c>
      <c r="AB118" s="143">
        <v>1</v>
      </c>
      <c r="AC118" s="143">
        <v>1</v>
      </c>
      <c r="BB118" s="143">
        <v>1</v>
      </c>
      <c r="BC118" s="143">
        <f>IF(BB118=1,G118,0)</f>
        <v>0</v>
      </c>
      <c r="BD118" s="143">
        <f>IF(BB118=2,G118,0)</f>
        <v>0</v>
      </c>
      <c r="BE118" s="143">
        <f>IF(BB118=3,G118,0)</f>
        <v>0</v>
      </c>
      <c r="BF118" s="143">
        <f>IF(BB118=4,G118,0)</f>
        <v>0</v>
      </c>
      <c r="BG118" s="143">
        <f>IF(BB118=5,G118,0)</f>
        <v>0</v>
      </c>
      <c r="CA118" s="143">
        <v>1</v>
      </c>
      <c r="CB118" s="143">
        <v>1</v>
      </c>
      <c r="CC118" s="166"/>
      <c r="CD118" s="166"/>
    </row>
    <row r="119" spans="1:82" ht="12.75">
      <c r="A119" s="167">
        <v>35</v>
      </c>
      <c r="B119" s="168" t="s">
        <v>228</v>
      </c>
      <c r="C119" s="169" t="s">
        <v>229</v>
      </c>
      <c r="D119" s="170" t="s">
        <v>156</v>
      </c>
      <c r="E119" s="171">
        <v>8.5265</v>
      </c>
      <c r="F119" s="171">
        <v>0</v>
      </c>
      <c r="G119" s="172">
        <f>E119*F119</f>
        <v>0</v>
      </c>
      <c r="H119" s="173">
        <v>1.02029</v>
      </c>
      <c r="I119" s="173">
        <f>E119*H119</f>
        <v>8.699502685</v>
      </c>
      <c r="J119" s="173">
        <v>0</v>
      </c>
      <c r="K119" s="173">
        <f>E119*J119</f>
        <v>0</v>
      </c>
      <c r="Q119" s="166">
        <v>2</v>
      </c>
      <c r="AA119" s="143">
        <v>1</v>
      </c>
      <c r="AB119" s="143">
        <v>1</v>
      </c>
      <c r="AC119" s="143">
        <v>1</v>
      </c>
      <c r="BB119" s="143">
        <v>1</v>
      </c>
      <c r="BC119" s="143">
        <f>IF(BB119=1,G119,0)</f>
        <v>0</v>
      </c>
      <c r="BD119" s="143">
        <f>IF(BB119=2,G119,0)</f>
        <v>0</v>
      </c>
      <c r="BE119" s="143">
        <f>IF(BB119=3,G119,0)</f>
        <v>0</v>
      </c>
      <c r="BF119" s="143">
        <f>IF(BB119=4,G119,0)</f>
        <v>0</v>
      </c>
      <c r="BG119" s="143">
        <f>IF(BB119=5,G119,0)</f>
        <v>0</v>
      </c>
      <c r="CA119" s="143">
        <v>1</v>
      </c>
      <c r="CB119" s="143">
        <v>1</v>
      </c>
      <c r="CC119" s="166"/>
      <c r="CD119" s="166"/>
    </row>
    <row r="120" spans="1:17" ht="12.75">
      <c r="A120" s="174"/>
      <c r="B120" s="175"/>
      <c r="C120" s="228" t="s">
        <v>230</v>
      </c>
      <c r="D120" s="229"/>
      <c r="E120" s="177">
        <v>8.5265</v>
      </c>
      <c r="F120" s="178"/>
      <c r="G120" s="179"/>
      <c r="H120" s="180"/>
      <c r="I120" s="181"/>
      <c r="J120" s="180"/>
      <c r="K120" s="181"/>
      <c r="M120" s="176" t="s">
        <v>230</v>
      </c>
      <c r="O120" s="176"/>
      <c r="Q120" s="166"/>
    </row>
    <row r="121" spans="1:82" ht="12.75">
      <c r="A121" s="167">
        <v>36</v>
      </c>
      <c r="B121" s="168" t="s">
        <v>231</v>
      </c>
      <c r="C121" s="169" t="s">
        <v>232</v>
      </c>
      <c r="D121" s="170" t="s">
        <v>142</v>
      </c>
      <c r="E121" s="171">
        <v>8</v>
      </c>
      <c r="F121" s="171">
        <v>0</v>
      </c>
      <c r="G121" s="172">
        <f aca="true" t="shared" si="0" ref="G121:G128">E121*F121</f>
        <v>0</v>
      </c>
      <c r="H121" s="173">
        <v>0.01962</v>
      </c>
      <c r="I121" s="173">
        <f aca="true" t="shared" si="1" ref="I121:I128">E121*H121</f>
        <v>0.15696</v>
      </c>
      <c r="J121" s="173">
        <v>0</v>
      </c>
      <c r="K121" s="173">
        <f aca="true" t="shared" si="2" ref="K121:K128">E121*J121</f>
        <v>0</v>
      </c>
      <c r="Q121" s="166">
        <v>2</v>
      </c>
      <c r="AA121" s="143">
        <v>1</v>
      </c>
      <c r="AB121" s="143">
        <v>1</v>
      </c>
      <c r="AC121" s="143">
        <v>1</v>
      </c>
      <c r="BB121" s="143">
        <v>1</v>
      </c>
      <c r="BC121" s="143">
        <f aca="true" t="shared" si="3" ref="BC121:BC128">IF(BB121=1,G121,0)</f>
        <v>0</v>
      </c>
      <c r="BD121" s="143">
        <f aca="true" t="shared" si="4" ref="BD121:BD128">IF(BB121=2,G121,0)</f>
        <v>0</v>
      </c>
      <c r="BE121" s="143">
        <f aca="true" t="shared" si="5" ref="BE121:BE128">IF(BB121=3,G121,0)</f>
        <v>0</v>
      </c>
      <c r="BF121" s="143">
        <f aca="true" t="shared" si="6" ref="BF121:BF128">IF(BB121=4,G121,0)</f>
        <v>0</v>
      </c>
      <c r="BG121" s="143">
        <f aca="true" t="shared" si="7" ref="BG121:BG128">IF(BB121=5,G121,0)</f>
        <v>0</v>
      </c>
      <c r="CA121" s="143">
        <v>1</v>
      </c>
      <c r="CB121" s="143">
        <v>1</v>
      </c>
      <c r="CC121" s="166"/>
      <c r="CD121" s="166"/>
    </row>
    <row r="122" spans="1:82" ht="12.75">
      <c r="A122" s="167">
        <v>37</v>
      </c>
      <c r="B122" s="168" t="s">
        <v>233</v>
      </c>
      <c r="C122" s="169" t="s">
        <v>234</v>
      </c>
      <c r="D122" s="170" t="s">
        <v>142</v>
      </c>
      <c r="E122" s="171">
        <v>7</v>
      </c>
      <c r="F122" s="171">
        <v>0</v>
      </c>
      <c r="G122" s="172">
        <f t="shared" si="0"/>
        <v>0</v>
      </c>
      <c r="H122" s="173">
        <v>0.02575</v>
      </c>
      <c r="I122" s="173">
        <f t="shared" si="1"/>
        <v>0.18025</v>
      </c>
      <c r="J122" s="173">
        <v>0</v>
      </c>
      <c r="K122" s="173">
        <f t="shared" si="2"/>
        <v>0</v>
      </c>
      <c r="Q122" s="166">
        <v>2</v>
      </c>
      <c r="AA122" s="143">
        <v>1</v>
      </c>
      <c r="AB122" s="143">
        <v>1</v>
      </c>
      <c r="AC122" s="143">
        <v>1</v>
      </c>
      <c r="BB122" s="143">
        <v>1</v>
      </c>
      <c r="BC122" s="143">
        <f t="shared" si="3"/>
        <v>0</v>
      </c>
      <c r="BD122" s="143">
        <f t="shared" si="4"/>
        <v>0</v>
      </c>
      <c r="BE122" s="143">
        <f t="shared" si="5"/>
        <v>0</v>
      </c>
      <c r="BF122" s="143">
        <f t="shared" si="6"/>
        <v>0</v>
      </c>
      <c r="BG122" s="143">
        <f t="shared" si="7"/>
        <v>0</v>
      </c>
      <c r="CA122" s="143">
        <v>1</v>
      </c>
      <c r="CB122" s="143">
        <v>1</v>
      </c>
      <c r="CC122" s="166"/>
      <c r="CD122" s="166"/>
    </row>
    <row r="123" spans="1:82" ht="12.75">
      <c r="A123" s="167">
        <v>38</v>
      </c>
      <c r="B123" s="168" t="s">
        <v>235</v>
      </c>
      <c r="C123" s="169" t="s">
        <v>236</v>
      </c>
      <c r="D123" s="170" t="s">
        <v>142</v>
      </c>
      <c r="E123" s="171">
        <v>22</v>
      </c>
      <c r="F123" s="171">
        <v>0</v>
      </c>
      <c r="G123" s="172">
        <f t="shared" si="0"/>
        <v>0</v>
      </c>
      <c r="H123" s="173">
        <v>0.03034</v>
      </c>
      <c r="I123" s="173">
        <f t="shared" si="1"/>
        <v>0.66748</v>
      </c>
      <c r="J123" s="173">
        <v>0</v>
      </c>
      <c r="K123" s="173">
        <f t="shared" si="2"/>
        <v>0</v>
      </c>
      <c r="Q123" s="166">
        <v>2</v>
      </c>
      <c r="AA123" s="143">
        <v>1</v>
      </c>
      <c r="AB123" s="143">
        <v>1</v>
      </c>
      <c r="AC123" s="143">
        <v>1</v>
      </c>
      <c r="BB123" s="143">
        <v>1</v>
      </c>
      <c r="BC123" s="143">
        <f t="shared" si="3"/>
        <v>0</v>
      </c>
      <c r="BD123" s="143">
        <f t="shared" si="4"/>
        <v>0</v>
      </c>
      <c r="BE123" s="143">
        <f t="shared" si="5"/>
        <v>0</v>
      </c>
      <c r="BF123" s="143">
        <f t="shared" si="6"/>
        <v>0</v>
      </c>
      <c r="BG123" s="143">
        <f t="shared" si="7"/>
        <v>0</v>
      </c>
      <c r="CA123" s="143">
        <v>1</v>
      </c>
      <c r="CB123" s="143">
        <v>1</v>
      </c>
      <c r="CC123" s="166"/>
      <c r="CD123" s="166"/>
    </row>
    <row r="124" spans="1:82" ht="12.75">
      <c r="A124" s="167">
        <v>39</v>
      </c>
      <c r="B124" s="168" t="s">
        <v>237</v>
      </c>
      <c r="C124" s="169" t="s">
        <v>238</v>
      </c>
      <c r="D124" s="170" t="s">
        <v>142</v>
      </c>
      <c r="E124" s="171">
        <v>9</v>
      </c>
      <c r="F124" s="171">
        <v>0</v>
      </c>
      <c r="G124" s="172">
        <f t="shared" si="0"/>
        <v>0</v>
      </c>
      <c r="H124" s="173">
        <v>0.03952</v>
      </c>
      <c r="I124" s="173">
        <f t="shared" si="1"/>
        <v>0.35568</v>
      </c>
      <c r="J124" s="173">
        <v>0</v>
      </c>
      <c r="K124" s="173">
        <f t="shared" si="2"/>
        <v>0</v>
      </c>
      <c r="Q124" s="166">
        <v>2</v>
      </c>
      <c r="AA124" s="143">
        <v>1</v>
      </c>
      <c r="AB124" s="143">
        <v>1</v>
      </c>
      <c r="AC124" s="143">
        <v>1</v>
      </c>
      <c r="BB124" s="143">
        <v>1</v>
      </c>
      <c r="BC124" s="143">
        <f t="shared" si="3"/>
        <v>0</v>
      </c>
      <c r="BD124" s="143">
        <f t="shared" si="4"/>
        <v>0</v>
      </c>
      <c r="BE124" s="143">
        <f t="shared" si="5"/>
        <v>0</v>
      </c>
      <c r="BF124" s="143">
        <f t="shared" si="6"/>
        <v>0</v>
      </c>
      <c r="BG124" s="143">
        <f t="shared" si="7"/>
        <v>0</v>
      </c>
      <c r="CA124" s="143">
        <v>1</v>
      </c>
      <c r="CB124" s="143">
        <v>1</v>
      </c>
      <c r="CC124" s="166"/>
      <c r="CD124" s="166"/>
    </row>
    <row r="125" spans="1:82" ht="12.75">
      <c r="A125" s="167">
        <v>40</v>
      </c>
      <c r="B125" s="168" t="s">
        <v>239</v>
      </c>
      <c r="C125" s="169" t="s">
        <v>240</v>
      </c>
      <c r="D125" s="170" t="s">
        <v>142</v>
      </c>
      <c r="E125" s="171">
        <v>25</v>
      </c>
      <c r="F125" s="171">
        <v>0</v>
      </c>
      <c r="G125" s="172">
        <f t="shared" si="0"/>
        <v>0</v>
      </c>
      <c r="H125" s="173">
        <v>0.05422</v>
      </c>
      <c r="I125" s="173">
        <f t="shared" si="1"/>
        <v>1.3555</v>
      </c>
      <c r="J125" s="173">
        <v>0</v>
      </c>
      <c r="K125" s="173">
        <f t="shared" si="2"/>
        <v>0</v>
      </c>
      <c r="Q125" s="166">
        <v>2</v>
      </c>
      <c r="AA125" s="143">
        <v>1</v>
      </c>
      <c r="AB125" s="143">
        <v>1</v>
      </c>
      <c r="AC125" s="143">
        <v>1</v>
      </c>
      <c r="BB125" s="143">
        <v>1</v>
      </c>
      <c r="BC125" s="143">
        <f t="shared" si="3"/>
        <v>0</v>
      </c>
      <c r="BD125" s="143">
        <f t="shared" si="4"/>
        <v>0</v>
      </c>
      <c r="BE125" s="143">
        <f t="shared" si="5"/>
        <v>0</v>
      </c>
      <c r="BF125" s="143">
        <f t="shared" si="6"/>
        <v>0</v>
      </c>
      <c r="BG125" s="143">
        <f t="shared" si="7"/>
        <v>0</v>
      </c>
      <c r="CA125" s="143">
        <v>1</v>
      </c>
      <c r="CB125" s="143">
        <v>1</v>
      </c>
      <c r="CC125" s="166"/>
      <c r="CD125" s="166"/>
    </row>
    <row r="126" spans="1:82" ht="12.75">
      <c r="A126" s="167">
        <v>41</v>
      </c>
      <c r="B126" s="168" t="s">
        <v>241</v>
      </c>
      <c r="C126" s="169" t="s">
        <v>242</v>
      </c>
      <c r="D126" s="170" t="s">
        <v>142</v>
      </c>
      <c r="E126" s="171">
        <v>9</v>
      </c>
      <c r="F126" s="171">
        <v>0</v>
      </c>
      <c r="G126" s="172">
        <f t="shared" si="0"/>
        <v>0</v>
      </c>
      <c r="H126" s="173">
        <v>0.07207</v>
      </c>
      <c r="I126" s="173">
        <f t="shared" si="1"/>
        <v>0.6486299999999999</v>
      </c>
      <c r="J126" s="173">
        <v>0</v>
      </c>
      <c r="K126" s="173">
        <f t="shared" si="2"/>
        <v>0</v>
      </c>
      <c r="Q126" s="166">
        <v>2</v>
      </c>
      <c r="AA126" s="143">
        <v>1</v>
      </c>
      <c r="AB126" s="143">
        <v>1</v>
      </c>
      <c r="AC126" s="143">
        <v>1</v>
      </c>
      <c r="BB126" s="143">
        <v>1</v>
      </c>
      <c r="BC126" s="143">
        <f t="shared" si="3"/>
        <v>0</v>
      </c>
      <c r="BD126" s="143">
        <f t="shared" si="4"/>
        <v>0</v>
      </c>
      <c r="BE126" s="143">
        <f t="shared" si="5"/>
        <v>0</v>
      </c>
      <c r="BF126" s="143">
        <f t="shared" si="6"/>
        <v>0</v>
      </c>
      <c r="BG126" s="143">
        <f t="shared" si="7"/>
        <v>0</v>
      </c>
      <c r="CA126" s="143">
        <v>1</v>
      </c>
      <c r="CB126" s="143">
        <v>1</v>
      </c>
      <c r="CC126" s="166"/>
      <c r="CD126" s="166"/>
    </row>
    <row r="127" spans="1:82" ht="12.75">
      <c r="A127" s="167">
        <v>42</v>
      </c>
      <c r="B127" s="168" t="s">
        <v>243</v>
      </c>
      <c r="C127" s="169" t="s">
        <v>244</v>
      </c>
      <c r="D127" s="170" t="s">
        <v>142</v>
      </c>
      <c r="E127" s="171">
        <v>32</v>
      </c>
      <c r="F127" s="171">
        <v>0</v>
      </c>
      <c r="G127" s="172">
        <f t="shared" si="0"/>
        <v>0</v>
      </c>
      <c r="H127" s="173">
        <v>0.08106</v>
      </c>
      <c r="I127" s="173">
        <f t="shared" si="1"/>
        <v>2.59392</v>
      </c>
      <c r="J127" s="173">
        <v>0</v>
      </c>
      <c r="K127" s="173">
        <f t="shared" si="2"/>
        <v>0</v>
      </c>
      <c r="Q127" s="166">
        <v>2</v>
      </c>
      <c r="AA127" s="143">
        <v>1</v>
      </c>
      <c r="AB127" s="143">
        <v>1</v>
      </c>
      <c r="AC127" s="143">
        <v>1</v>
      </c>
      <c r="BB127" s="143">
        <v>1</v>
      </c>
      <c r="BC127" s="143">
        <f t="shared" si="3"/>
        <v>0</v>
      </c>
      <c r="BD127" s="143">
        <f t="shared" si="4"/>
        <v>0</v>
      </c>
      <c r="BE127" s="143">
        <f t="shared" si="5"/>
        <v>0</v>
      </c>
      <c r="BF127" s="143">
        <f t="shared" si="6"/>
        <v>0</v>
      </c>
      <c r="BG127" s="143">
        <f t="shared" si="7"/>
        <v>0</v>
      </c>
      <c r="CA127" s="143">
        <v>1</v>
      </c>
      <c r="CB127" s="143">
        <v>1</v>
      </c>
      <c r="CC127" s="166"/>
      <c r="CD127" s="166"/>
    </row>
    <row r="128" spans="1:82" ht="12.75">
      <c r="A128" s="167">
        <v>43</v>
      </c>
      <c r="B128" s="168" t="s">
        <v>245</v>
      </c>
      <c r="C128" s="169" t="s">
        <v>246</v>
      </c>
      <c r="D128" s="170" t="s">
        <v>156</v>
      </c>
      <c r="E128" s="171">
        <v>0.0365</v>
      </c>
      <c r="F128" s="171">
        <v>0</v>
      </c>
      <c r="G128" s="172">
        <f t="shared" si="0"/>
        <v>0</v>
      </c>
      <c r="H128" s="173">
        <v>1.09</v>
      </c>
      <c r="I128" s="173">
        <f t="shared" si="1"/>
        <v>0.039785</v>
      </c>
      <c r="J128" s="173">
        <v>0</v>
      </c>
      <c r="K128" s="173">
        <f t="shared" si="2"/>
        <v>0</v>
      </c>
      <c r="Q128" s="166">
        <v>2</v>
      </c>
      <c r="AA128" s="143">
        <v>1</v>
      </c>
      <c r="AB128" s="143">
        <v>1</v>
      </c>
      <c r="AC128" s="143">
        <v>1</v>
      </c>
      <c r="BB128" s="143">
        <v>1</v>
      </c>
      <c r="BC128" s="143">
        <f t="shared" si="3"/>
        <v>0</v>
      </c>
      <c r="BD128" s="143">
        <f t="shared" si="4"/>
        <v>0</v>
      </c>
      <c r="BE128" s="143">
        <f t="shared" si="5"/>
        <v>0</v>
      </c>
      <c r="BF128" s="143">
        <f t="shared" si="6"/>
        <v>0</v>
      </c>
      <c r="BG128" s="143">
        <f t="shared" si="7"/>
        <v>0</v>
      </c>
      <c r="CA128" s="143">
        <v>1</v>
      </c>
      <c r="CB128" s="143">
        <v>1</v>
      </c>
      <c r="CC128" s="166"/>
      <c r="CD128" s="166"/>
    </row>
    <row r="129" spans="1:17" ht="12.75">
      <c r="A129" s="174"/>
      <c r="B129" s="175"/>
      <c r="C129" s="228" t="s">
        <v>247</v>
      </c>
      <c r="D129" s="229"/>
      <c r="E129" s="177">
        <v>0.0365</v>
      </c>
      <c r="F129" s="178"/>
      <c r="G129" s="179"/>
      <c r="H129" s="180"/>
      <c r="I129" s="181"/>
      <c r="J129" s="180"/>
      <c r="K129" s="181"/>
      <c r="M129" s="176" t="s">
        <v>247</v>
      </c>
      <c r="O129" s="176"/>
      <c r="Q129" s="166"/>
    </row>
    <row r="130" spans="1:82" ht="12.75">
      <c r="A130" s="167">
        <v>44</v>
      </c>
      <c r="B130" s="168" t="s">
        <v>248</v>
      </c>
      <c r="C130" s="169" t="s">
        <v>249</v>
      </c>
      <c r="D130" s="170" t="s">
        <v>90</v>
      </c>
      <c r="E130" s="171">
        <v>25.272</v>
      </c>
      <c r="F130" s="171">
        <v>0</v>
      </c>
      <c r="G130" s="172">
        <f>E130*F130</f>
        <v>0</v>
      </c>
      <c r="H130" s="173">
        <v>2.59352</v>
      </c>
      <c r="I130" s="173">
        <f>E130*H130</f>
        <v>65.54343743999999</v>
      </c>
      <c r="J130" s="173">
        <v>0</v>
      </c>
      <c r="K130" s="173">
        <f>E130*J130</f>
        <v>0</v>
      </c>
      <c r="Q130" s="166">
        <v>2</v>
      </c>
      <c r="AA130" s="143">
        <v>1</v>
      </c>
      <c r="AB130" s="143">
        <v>1</v>
      </c>
      <c r="AC130" s="143">
        <v>1</v>
      </c>
      <c r="BB130" s="143">
        <v>1</v>
      </c>
      <c r="BC130" s="143">
        <f>IF(BB130=1,G130,0)</f>
        <v>0</v>
      </c>
      <c r="BD130" s="143">
        <f>IF(BB130=2,G130,0)</f>
        <v>0</v>
      </c>
      <c r="BE130" s="143">
        <f>IF(BB130=3,G130,0)</f>
        <v>0</v>
      </c>
      <c r="BF130" s="143">
        <f>IF(BB130=4,G130,0)</f>
        <v>0</v>
      </c>
      <c r="BG130" s="143">
        <f>IF(BB130=5,G130,0)</f>
        <v>0</v>
      </c>
      <c r="CA130" s="143">
        <v>1</v>
      </c>
      <c r="CB130" s="143">
        <v>1</v>
      </c>
      <c r="CC130" s="166"/>
      <c r="CD130" s="166"/>
    </row>
    <row r="131" spans="1:17" ht="12.75">
      <c r="A131" s="174"/>
      <c r="B131" s="175"/>
      <c r="C131" s="228" t="s">
        <v>250</v>
      </c>
      <c r="D131" s="229"/>
      <c r="E131" s="177">
        <v>0</v>
      </c>
      <c r="F131" s="178"/>
      <c r="G131" s="179"/>
      <c r="H131" s="180"/>
      <c r="I131" s="181"/>
      <c r="J131" s="180"/>
      <c r="K131" s="181"/>
      <c r="M131" s="176" t="s">
        <v>250</v>
      </c>
      <c r="O131" s="176"/>
      <c r="Q131" s="166"/>
    </row>
    <row r="132" spans="1:17" ht="12.75">
      <c r="A132" s="174"/>
      <c r="B132" s="175"/>
      <c r="C132" s="228" t="s">
        <v>251</v>
      </c>
      <c r="D132" s="229"/>
      <c r="E132" s="177">
        <v>8.424</v>
      </c>
      <c r="F132" s="178"/>
      <c r="G132" s="179"/>
      <c r="H132" s="180"/>
      <c r="I132" s="181"/>
      <c r="J132" s="180"/>
      <c r="K132" s="181"/>
      <c r="M132" s="176" t="s">
        <v>251</v>
      </c>
      <c r="O132" s="176"/>
      <c r="Q132" s="166"/>
    </row>
    <row r="133" spans="1:17" ht="12.75">
      <c r="A133" s="174"/>
      <c r="B133" s="175"/>
      <c r="C133" s="228" t="s">
        <v>252</v>
      </c>
      <c r="D133" s="229"/>
      <c r="E133" s="177">
        <v>0.936</v>
      </c>
      <c r="F133" s="178"/>
      <c r="G133" s="179"/>
      <c r="H133" s="180"/>
      <c r="I133" s="181"/>
      <c r="J133" s="180"/>
      <c r="K133" s="181"/>
      <c r="M133" s="176" t="s">
        <v>252</v>
      </c>
      <c r="O133" s="176"/>
      <c r="Q133" s="166"/>
    </row>
    <row r="134" spans="1:17" ht="12.75">
      <c r="A134" s="174"/>
      <c r="B134" s="175"/>
      <c r="C134" s="228" t="s">
        <v>253</v>
      </c>
      <c r="D134" s="229"/>
      <c r="E134" s="177">
        <v>0.936</v>
      </c>
      <c r="F134" s="178"/>
      <c r="G134" s="179"/>
      <c r="H134" s="180"/>
      <c r="I134" s="181"/>
      <c r="J134" s="180"/>
      <c r="K134" s="181"/>
      <c r="M134" s="176" t="s">
        <v>253</v>
      </c>
      <c r="O134" s="176"/>
      <c r="Q134" s="166"/>
    </row>
    <row r="135" spans="1:17" ht="12.75">
      <c r="A135" s="174"/>
      <c r="B135" s="175"/>
      <c r="C135" s="228" t="s">
        <v>254</v>
      </c>
      <c r="D135" s="229"/>
      <c r="E135" s="177">
        <v>0.936</v>
      </c>
      <c r="F135" s="178"/>
      <c r="G135" s="179"/>
      <c r="H135" s="180"/>
      <c r="I135" s="181"/>
      <c r="J135" s="180"/>
      <c r="K135" s="181"/>
      <c r="M135" s="176" t="s">
        <v>254</v>
      </c>
      <c r="O135" s="176"/>
      <c r="Q135" s="166"/>
    </row>
    <row r="136" spans="1:17" ht="12.75">
      <c r="A136" s="174"/>
      <c r="B136" s="175"/>
      <c r="C136" s="228" t="s">
        <v>255</v>
      </c>
      <c r="D136" s="229"/>
      <c r="E136" s="177">
        <v>0</v>
      </c>
      <c r="F136" s="178"/>
      <c r="G136" s="179"/>
      <c r="H136" s="180"/>
      <c r="I136" s="181"/>
      <c r="J136" s="180"/>
      <c r="K136" s="181"/>
      <c r="M136" s="176" t="s">
        <v>255</v>
      </c>
      <c r="O136" s="176"/>
      <c r="Q136" s="166"/>
    </row>
    <row r="137" spans="1:17" ht="12.75">
      <c r="A137" s="174"/>
      <c r="B137" s="175"/>
      <c r="C137" s="228" t="s">
        <v>256</v>
      </c>
      <c r="D137" s="229"/>
      <c r="E137" s="177">
        <v>14.04</v>
      </c>
      <c r="F137" s="178"/>
      <c r="G137" s="179"/>
      <c r="H137" s="180"/>
      <c r="I137" s="181"/>
      <c r="J137" s="180"/>
      <c r="K137" s="181"/>
      <c r="M137" s="176" t="s">
        <v>256</v>
      </c>
      <c r="O137" s="176"/>
      <c r="Q137" s="166"/>
    </row>
    <row r="138" spans="1:82" ht="12.75">
      <c r="A138" s="167">
        <v>45</v>
      </c>
      <c r="B138" s="168" t="s">
        <v>257</v>
      </c>
      <c r="C138" s="169" t="s">
        <v>258</v>
      </c>
      <c r="D138" s="170" t="s">
        <v>110</v>
      </c>
      <c r="E138" s="171">
        <v>336.96</v>
      </c>
      <c r="F138" s="171">
        <v>0</v>
      </c>
      <c r="G138" s="172">
        <f>E138*F138</f>
        <v>0</v>
      </c>
      <c r="H138" s="173">
        <v>0.03812</v>
      </c>
      <c r="I138" s="173">
        <f>E138*H138</f>
        <v>12.844915199999999</v>
      </c>
      <c r="J138" s="173">
        <v>0</v>
      </c>
      <c r="K138" s="173">
        <f>E138*J138</f>
        <v>0</v>
      </c>
      <c r="Q138" s="166">
        <v>2</v>
      </c>
      <c r="AA138" s="143">
        <v>1</v>
      </c>
      <c r="AB138" s="143">
        <v>1</v>
      </c>
      <c r="AC138" s="143">
        <v>1</v>
      </c>
      <c r="BB138" s="143">
        <v>1</v>
      </c>
      <c r="BC138" s="143">
        <f>IF(BB138=1,G138,0)</f>
        <v>0</v>
      </c>
      <c r="BD138" s="143">
        <f>IF(BB138=2,G138,0)</f>
        <v>0</v>
      </c>
      <c r="BE138" s="143">
        <f>IF(BB138=3,G138,0)</f>
        <v>0</v>
      </c>
      <c r="BF138" s="143">
        <f>IF(BB138=4,G138,0)</f>
        <v>0</v>
      </c>
      <c r="BG138" s="143">
        <f>IF(BB138=5,G138,0)</f>
        <v>0</v>
      </c>
      <c r="CA138" s="143">
        <v>1</v>
      </c>
      <c r="CB138" s="143">
        <v>1</v>
      </c>
      <c r="CC138" s="166"/>
      <c r="CD138" s="166"/>
    </row>
    <row r="139" spans="1:17" ht="12.75">
      <c r="A139" s="174"/>
      <c r="B139" s="175"/>
      <c r="C139" s="228" t="s">
        <v>250</v>
      </c>
      <c r="D139" s="229"/>
      <c r="E139" s="177">
        <v>0</v>
      </c>
      <c r="F139" s="178"/>
      <c r="G139" s="179"/>
      <c r="H139" s="180"/>
      <c r="I139" s="181"/>
      <c r="J139" s="180"/>
      <c r="K139" s="181"/>
      <c r="M139" s="176" t="s">
        <v>250</v>
      </c>
      <c r="O139" s="176"/>
      <c r="Q139" s="166"/>
    </row>
    <row r="140" spans="1:17" ht="12.75">
      <c r="A140" s="174"/>
      <c r="B140" s="175"/>
      <c r="C140" s="228" t="s">
        <v>259</v>
      </c>
      <c r="D140" s="229"/>
      <c r="E140" s="177">
        <v>112.32</v>
      </c>
      <c r="F140" s="178"/>
      <c r="G140" s="179"/>
      <c r="H140" s="180"/>
      <c r="I140" s="181"/>
      <c r="J140" s="180"/>
      <c r="K140" s="181"/>
      <c r="M140" s="176" t="s">
        <v>259</v>
      </c>
      <c r="O140" s="176"/>
      <c r="Q140" s="166"/>
    </row>
    <row r="141" spans="1:17" ht="12.75">
      <c r="A141" s="174"/>
      <c r="B141" s="175"/>
      <c r="C141" s="228" t="s">
        <v>260</v>
      </c>
      <c r="D141" s="229"/>
      <c r="E141" s="177">
        <v>12.48</v>
      </c>
      <c r="F141" s="178"/>
      <c r="G141" s="179"/>
      <c r="H141" s="180"/>
      <c r="I141" s="181"/>
      <c r="J141" s="180"/>
      <c r="K141" s="181"/>
      <c r="M141" s="176" t="s">
        <v>260</v>
      </c>
      <c r="O141" s="176"/>
      <c r="Q141" s="166"/>
    </row>
    <row r="142" spans="1:17" ht="12.75">
      <c r="A142" s="174"/>
      <c r="B142" s="175"/>
      <c r="C142" s="228" t="s">
        <v>261</v>
      </c>
      <c r="D142" s="229"/>
      <c r="E142" s="177">
        <v>12.48</v>
      </c>
      <c r="F142" s="178"/>
      <c r="G142" s="179"/>
      <c r="H142" s="180"/>
      <c r="I142" s="181"/>
      <c r="J142" s="180"/>
      <c r="K142" s="181"/>
      <c r="M142" s="176" t="s">
        <v>261</v>
      </c>
      <c r="O142" s="176"/>
      <c r="Q142" s="166"/>
    </row>
    <row r="143" spans="1:17" ht="12.75">
      <c r="A143" s="174"/>
      <c r="B143" s="175"/>
      <c r="C143" s="228" t="s">
        <v>262</v>
      </c>
      <c r="D143" s="229"/>
      <c r="E143" s="177">
        <v>12.48</v>
      </c>
      <c r="F143" s="178"/>
      <c r="G143" s="179"/>
      <c r="H143" s="180"/>
      <c r="I143" s="181"/>
      <c r="J143" s="180"/>
      <c r="K143" s="181"/>
      <c r="M143" s="176" t="s">
        <v>262</v>
      </c>
      <c r="O143" s="176"/>
      <c r="Q143" s="166"/>
    </row>
    <row r="144" spans="1:17" ht="12.75">
      <c r="A144" s="174"/>
      <c r="B144" s="175"/>
      <c r="C144" s="228" t="s">
        <v>255</v>
      </c>
      <c r="D144" s="229"/>
      <c r="E144" s="177">
        <v>0</v>
      </c>
      <c r="F144" s="178"/>
      <c r="G144" s="179"/>
      <c r="H144" s="180"/>
      <c r="I144" s="181"/>
      <c r="J144" s="180"/>
      <c r="K144" s="181"/>
      <c r="M144" s="176" t="s">
        <v>255</v>
      </c>
      <c r="O144" s="176"/>
      <c r="Q144" s="166"/>
    </row>
    <row r="145" spans="1:17" ht="12.75">
      <c r="A145" s="174"/>
      <c r="B145" s="175"/>
      <c r="C145" s="228" t="s">
        <v>263</v>
      </c>
      <c r="D145" s="229"/>
      <c r="E145" s="177">
        <v>187.2</v>
      </c>
      <c r="F145" s="178"/>
      <c r="G145" s="179"/>
      <c r="H145" s="180"/>
      <c r="I145" s="181"/>
      <c r="J145" s="180"/>
      <c r="K145" s="181"/>
      <c r="M145" s="176" t="s">
        <v>263</v>
      </c>
      <c r="O145" s="176"/>
      <c r="Q145" s="166"/>
    </row>
    <row r="146" spans="1:82" ht="12.75">
      <c r="A146" s="167">
        <v>46</v>
      </c>
      <c r="B146" s="168" t="s">
        <v>264</v>
      </c>
      <c r="C146" s="169" t="s">
        <v>265</v>
      </c>
      <c r="D146" s="170" t="s">
        <v>110</v>
      </c>
      <c r="E146" s="171">
        <v>336.96</v>
      </c>
      <c r="F146" s="171">
        <v>0</v>
      </c>
      <c r="G146" s="172">
        <f>E146*F146</f>
        <v>0</v>
      </c>
      <c r="H146" s="173">
        <v>0</v>
      </c>
      <c r="I146" s="173">
        <f>E146*H146</f>
        <v>0</v>
      </c>
      <c r="J146" s="173">
        <v>0</v>
      </c>
      <c r="K146" s="173">
        <f>E146*J146</f>
        <v>0</v>
      </c>
      <c r="Q146" s="166">
        <v>2</v>
      </c>
      <c r="AA146" s="143">
        <v>1</v>
      </c>
      <c r="AB146" s="143">
        <v>1</v>
      </c>
      <c r="AC146" s="143">
        <v>1</v>
      </c>
      <c r="BB146" s="143">
        <v>1</v>
      </c>
      <c r="BC146" s="143">
        <f>IF(BB146=1,G146,0)</f>
        <v>0</v>
      </c>
      <c r="BD146" s="143">
        <f>IF(BB146=2,G146,0)</f>
        <v>0</v>
      </c>
      <c r="BE146" s="143">
        <f>IF(BB146=3,G146,0)</f>
        <v>0</v>
      </c>
      <c r="BF146" s="143">
        <f>IF(BB146=4,G146,0)</f>
        <v>0</v>
      </c>
      <c r="BG146" s="143">
        <f>IF(BB146=5,G146,0)</f>
        <v>0</v>
      </c>
      <c r="CA146" s="143">
        <v>1</v>
      </c>
      <c r="CB146" s="143">
        <v>1</v>
      </c>
      <c r="CC146" s="166"/>
      <c r="CD146" s="166"/>
    </row>
    <row r="147" spans="1:82" ht="12.75">
      <c r="A147" s="167">
        <v>47</v>
      </c>
      <c r="B147" s="168" t="s">
        <v>266</v>
      </c>
      <c r="C147" s="169" t="s">
        <v>267</v>
      </c>
      <c r="D147" s="170" t="s">
        <v>156</v>
      </c>
      <c r="E147" s="171">
        <v>3.0326</v>
      </c>
      <c r="F147" s="171">
        <v>0</v>
      </c>
      <c r="G147" s="172">
        <f>E147*F147</f>
        <v>0</v>
      </c>
      <c r="H147" s="173">
        <v>1.02396</v>
      </c>
      <c r="I147" s="173">
        <f>E147*H147</f>
        <v>3.105261096</v>
      </c>
      <c r="J147" s="173">
        <v>0</v>
      </c>
      <c r="K147" s="173">
        <f>E147*J147</f>
        <v>0</v>
      </c>
      <c r="Q147" s="166">
        <v>2</v>
      </c>
      <c r="AA147" s="143">
        <v>1</v>
      </c>
      <c r="AB147" s="143">
        <v>1</v>
      </c>
      <c r="AC147" s="143">
        <v>1</v>
      </c>
      <c r="BB147" s="143">
        <v>1</v>
      </c>
      <c r="BC147" s="143">
        <f>IF(BB147=1,G147,0)</f>
        <v>0</v>
      </c>
      <c r="BD147" s="143">
        <f>IF(BB147=2,G147,0)</f>
        <v>0</v>
      </c>
      <c r="BE147" s="143">
        <f>IF(BB147=3,G147,0)</f>
        <v>0</v>
      </c>
      <c r="BF147" s="143">
        <f>IF(BB147=4,G147,0)</f>
        <v>0</v>
      </c>
      <c r="BG147" s="143">
        <f>IF(BB147=5,G147,0)</f>
        <v>0</v>
      </c>
      <c r="CA147" s="143">
        <v>1</v>
      </c>
      <c r="CB147" s="143">
        <v>1</v>
      </c>
      <c r="CC147" s="166"/>
      <c r="CD147" s="166"/>
    </row>
    <row r="148" spans="1:17" ht="12.75">
      <c r="A148" s="174"/>
      <c r="B148" s="175"/>
      <c r="C148" s="228" t="s">
        <v>268</v>
      </c>
      <c r="D148" s="229"/>
      <c r="E148" s="177">
        <v>3.0326</v>
      </c>
      <c r="F148" s="178"/>
      <c r="G148" s="179"/>
      <c r="H148" s="180"/>
      <c r="I148" s="181"/>
      <c r="J148" s="180"/>
      <c r="K148" s="181"/>
      <c r="M148" s="176" t="s">
        <v>268</v>
      </c>
      <c r="O148" s="176"/>
      <c r="Q148" s="166"/>
    </row>
    <row r="149" spans="1:82" ht="12.75">
      <c r="A149" s="167">
        <v>48</v>
      </c>
      <c r="B149" s="168" t="s">
        <v>269</v>
      </c>
      <c r="C149" s="169" t="s">
        <v>270</v>
      </c>
      <c r="D149" s="170" t="s">
        <v>110</v>
      </c>
      <c r="E149" s="171">
        <v>20.613</v>
      </c>
      <c r="F149" s="171">
        <v>0</v>
      </c>
      <c r="G149" s="172">
        <f>E149*F149</f>
        <v>0</v>
      </c>
      <c r="H149" s="173">
        <v>0.1253</v>
      </c>
      <c r="I149" s="173">
        <f>E149*H149</f>
        <v>2.5828089</v>
      </c>
      <c r="J149" s="173">
        <v>0</v>
      </c>
      <c r="K149" s="173">
        <f>E149*J149</f>
        <v>0</v>
      </c>
      <c r="Q149" s="166">
        <v>2</v>
      </c>
      <c r="AA149" s="143">
        <v>1</v>
      </c>
      <c r="AB149" s="143">
        <v>1</v>
      </c>
      <c r="AC149" s="143">
        <v>1</v>
      </c>
      <c r="BB149" s="143">
        <v>1</v>
      </c>
      <c r="BC149" s="143">
        <f>IF(BB149=1,G149,0)</f>
        <v>0</v>
      </c>
      <c r="BD149" s="143">
        <f>IF(BB149=2,G149,0)</f>
        <v>0</v>
      </c>
      <c r="BE149" s="143">
        <f>IF(BB149=3,G149,0)</f>
        <v>0</v>
      </c>
      <c r="BF149" s="143">
        <f>IF(BB149=4,G149,0)</f>
        <v>0</v>
      </c>
      <c r="BG149" s="143">
        <f>IF(BB149=5,G149,0)</f>
        <v>0</v>
      </c>
      <c r="CA149" s="143">
        <v>1</v>
      </c>
      <c r="CB149" s="143">
        <v>1</v>
      </c>
      <c r="CC149" s="166"/>
      <c r="CD149" s="166"/>
    </row>
    <row r="150" spans="1:17" ht="12.75">
      <c r="A150" s="174"/>
      <c r="B150" s="175"/>
      <c r="C150" s="228" t="s">
        <v>271</v>
      </c>
      <c r="D150" s="229"/>
      <c r="E150" s="177">
        <v>20.613</v>
      </c>
      <c r="F150" s="178"/>
      <c r="G150" s="179"/>
      <c r="H150" s="180"/>
      <c r="I150" s="181"/>
      <c r="J150" s="180"/>
      <c r="K150" s="181"/>
      <c r="M150" s="176" t="s">
        <v>271</v>
      </c>
      <c r="O150" s="176"/>
      <c r="Q150" s="166"/>
    </row>
    <row r="151" spans="1:82" ht="12.75">
      <c r="A151" s="167">
        <v>49</v>
      </c>
      <c r="B151" s="168" t="s">
        <v>272</v>
      </c>
      <c r="C151" s="169" t="s">
        <v>273</v>
      </c>
      <c r="D151" s="170" t="s">
        <v>110</v>
      </c>
      <c r="E151" s="171">
        <v>65.415</v>
      </c>
      <c r="F151" s="171">
        <v>0</v>
      </c>
      <c r="G151" s="172">
        <f>E151*F151</f>
        <v>0</v>
      </c>
      <c r="H151" s="173">
        <v>0.27213</v>
      </c>
      <c r="I151" s="173">
        <f>E151*H151</f>
        <v>17.80138395</v>
      </c>
      <c r="J151" s="173">
        <v>0</v>
      </c>
      <c r="K151" s="173">
        <f>E151*J151</f>
        <v>0</v>
      </c>
      <c r="Q151" s="166">
        <v>2</v>
      </c>
      <c r="AA151" s="143">
        <v>1</v>
      </c>
      <c r="AB151" s="143">
        <v>1</v>
      </c>
      <c r="AC151" s="143">
        <v>1</v>
      </c>
      <c r="BB151" s="143">
        <v>1</v>
      </c>
      <c r="BC151" s="143">
        <f>IF(BB151=1,G151,0)</f>
        <v>0</v>
      </c>
      <c r="BD151" s="143">
        <f>IF(BB151=2,G151,0)</f>
        <v>0</v>
      </c>
      <c r="BE151" s="143">
        <f>IF(BB151=3,G151,0)</f>
        <v>0</v>
      </c>
      <c r="BF151" s="143">
        <f>IF(BB151=4,G151,0)</f>
        <v>0</v>
      </c>
      <c r="BG151" s="143">
        <f>IF(BB151=5,G151,0)</f>
        <v>0</v>
      </c>
      <c r="CA151" s="143">
        <v>1</v>
      </c>
      <c r="CB151" s="143">
        <v>1</v>
      </c>
      <c r="CC151" s="166"/>
      <c r="CD151" s="166"/>
    </row>
    <row r="152" spans="1:17" ht="12.75">
      <c r="A152" s="174"/>
      <c r="B152" s="175"/>
      <c r="C152" s="228" t="s">
        <v>274</v>
      </c>
      <c r="D152" s="229"/>
      <c r="E152" s="177">
        <v>48.249</v>
      </c>
      <c r="F152" s="178"/>
      <c r="G152" s="179"/>
      <c r="H152" s="180"/>
      <c r="I152" s="181"/>
      <c r="J152" s="180"/>
      <c r="K152" s="181"/>
      <c r="M152" s="176" t="s">
        <v>274</v>
      </c>
      <c r="O152" s="176"/>
      <c r="Q152" s="166"/>
    </row>
    <row r="153" spans="1:17" ht="12.75">
      <c r="A153" s="174"/>
      <c r="B153" s="175"/>
      <c r="C153" s="228" t="s">
        <v>275</v>
      </c>
      <c r="D153" s="229"/>
      <c r="E153" s="177">
        <v>17.166</v>
      </c>
      <c r="F153" s="178"/>
      <c r="G153" s="179"/>
      <c r="H153" s="180"/>
      <c r="I153" s="181"/>
      <c r="J153" s="180"/>
      <c r="K153" s="181"/>
      <c r="M153" s="176" t="s">
        <v>275</v>
      </c>
      <c r="O153" s="176"/>
      <c r="Q153" s="166"/>
    </row>
    <row r="154" spans="1:82" ht="12.75">
      <c r="A154" s="167">
        <v>50</v>
      </c>
      <c r="B154" s="168" t="s">
        <v>276</v>
      </c>
      <c r="C154" s="169" t="s">
        <v>277</v>
      </c>
      <c r="D154" s="170" t="s">
        <v>110</v>
      </c>
      <c r="E154" s="171">
        <v>570.9045</v>
      </c>
      <c r="F154" s="171">
        <v>0</v>
      </c>
      <c r="G154" s="172">
        <f>E154*F154</f>
        <v>0</v>
      </c>
      <c r="H154" s="173">
        <v>0.20416</v>
      </c>
      <c r="I154" s="173">
        <f>E154*H154</f>
        <v>116.55586272000001</v>
      </c>
      <c r="J154" s="173">
        <v>0</v>
      </c>
      <c r="K154" s="173">
        <f>E154*J154</f>
        <v>0</v>
      </c>
      <c r="Q154" s="166">
        <v>2</v>
      </c>
      <c r="AA154" s="143">
        <v>1</v>
      </c>
      <c r="AB154" s="143">
        <v>1</v>
      </c>
      <c r="AC154" s="143">
        <v>1</v>
      </c>
      <c r="BB154" s="143">
        <v>1</v>
      </c>
      <c r="BC154" s="143">
        <f>IF(BB154=1,G154,0)</f>
        <v>0</v>
      </c>
      <c r="BD154" s="143">
        <f>IF(BB154=2,G154,0)</f>
        <v>0</v>
      </c>
      <c r="BE154" s="143">
        <f>IF(BB154=3,G154,0)</f>
        <v>0</v>
      </c>
      <c r="BF154" s="143">
        <f>IF(BB154=4,G154,0)</f>
        <v>0</v>
      </c>
      <c r="BG154" s="143">
        <f>IF(BB154=5,G154,0)</f>
        <v>0</v>
      </c>
      <c r="CA154" s="143">
        <v>1</v>
      </c>
      <c r="CB154" s="143">
        <v>1</v>
      </c>
      <c r="CC154" s="166"/>
      <c r="CD154" s="166"/>
    </row>
    <row r="155" spans="1:17" ht="12.75">
      <c r="A155" s="174"/>
      <c r="B155" s="175"/>
      <c r="C155" s="228" t="s">
        <v>278</v>
      </c>
      <c r="D155" s="229"/>
      <c r="E155" s="177">
        <v>7.425</v>
      </c>
      <c r="F155" s="178"/>
      <c r="G155" s="179"/>
      <c r="H155" s="180"/>
      <c r="I155" s="181"/>
      <c r="J155" s="180"/>
      <c r="K155" s="181"/>
      <c r="M155" s="176" t="s">
        <v>278</v>
      </c>
      <c r="O155" s="176"/>
      <c r="Q155" s="166"/>
    </row>
    <row r="156" spans="1:17" ht="22.5">
      <c r="A156" s="174"/>
      <c r="B156" s="175"/>
      <c r="C156" s="228" t="s">
        <v>279</v>
      </c>
      <c r="D156" s="229"/>
      <c r="E156" s="177">
        <v>254.775</v>
      </c>
      <c r="F156" s="178"/>
      <c r="G156" s="179"/>
      <c r="H156" s="180"/>
      <c r="I156" s="181"/>
      <c r="J156" s="180"/>
      <c r="K156" s="181"/>
      <c r="M156" s="176" t="s">
        <v>279</v>
      </c>
      <c r="O156" s="176"/>
      <c r="Q156" s="166"/>
    </row>
    <row r="157" spans="1:17" ht="12.75">
      <c r="A157" s="174"/>
      <c r="B157" s="175"/>
      <c r="C157" s="228" t="s">
        <v>280</v>
      </c>
      <c r="D157" s="229"/>
      <c r="E157" s="177">
        <v>-23.802</v>
      </c>
      <c r="F157" s="178"/>
      <c r="G157" s="179"/>
      <c r="H157" s="180"/>
      <c r="I157" s="181"/>
      <c r="J157" s="180"/>
      <c r="K157" s="181"/>
      <c r="M157" s="176" t="s">
        <v>280</v>
      </c>
      <c r="O157" s="176"/>
      <c r="Q157" s="166"/>
    </row>
    <row r="158" spans="1:17" ht="33.75">
      <c r="A158" s="174"/>
      <c r="B158" s="175"/>
      <c r="C158" s="228" t="s">
        <v>281</v>
      </c>
      <c r="D158" s="229"/>
      <c r="E158" s="177">
        <v>64.158</v>
      </c>
      <c r="F158" s="178"/>
      <c r="G158" s="179"/>
      <c r="H158" s="180"/>
      <c r="I158" s="181"/>
      <c r="J158" s="180"/>
      <c r="K158" s="181"/>
      <c r="M158" s="176" t="s">
        <v>281</v>
      </c>
      <c r="O158" s="176"/>
      <c r="Q158" s="166"/>
    </row>
    <row r="159" spans="1:17" ht="22.5">
      <c r="A159" s="174"/>
      <c r="B159" s="175"/>
      <c r="C159" s="228" t="s">
        <v>282</v>
      </c>
      <c r="D159" s="229"/>
      <c r="E159" s="177">
        <v>215.875</v>
      </c>
      <c r="F159" s="178"/>
      <c r="G159" s="179"/>
      <c r="H159" s="180"/>
      <c r="I159" s="181"/>
      <c r="J159" s="180"/>
      <c r="K159" s="181"/>
      <c r="M159" s="176" t="s">
        <v>282</v>
      </c>
      <c r="O159" s="176"/>
      <c r="Q159" s="166"/>
    </row>
    <row r="160" spans="1:17" ht="12.75">
      <c r="A160" s="174"/>
      <c r="B160" s="175"/>
      <c r="C160" s="228" t="s">
        <v>283</v>
      </c>
      <c r="D160" s="229"/>
      <c r="E160" s="177">
        <v>-20.936</v>
      </c>
      <c r="F160" s="178"/>
      <c r="G160" s="179"/>
      <c r="H160" s="180"/>
      <c r="I160" s="181"/>
      <c r="J160" s="180"/>
      <c r="K160" s="181"/>
      <c r="M160" s="176" t="s">
        <v>283</v>
      </c>
      <c r="O160" s="176"/>
      <c r="Q160" s="166"/>
    </row>
    <row r="161" spans="1:17" ht="22.5">
      <c r="A161" s="174"/>
      <c r="B161" s="175"/>
      <c r="C161" s="228" t="s">
        <v>284</v>
      </c>
      <c r="D161" s="229"/>
      <c r="E161" s="177">
        <v>76.7855</v>
      </c>
      <c r="F161" s="178"/>
      <c r="G161" s="179"/>
      <c r="H161" s="180"/>
      <c r="I161" s="181"/>
      <c r="J161" s="180"/>
      <c r="K161" s="181"/>
      <c r="M161" s="176" t="s">
        <v>284</v>
      </c>
      <c r="O161" s="176"/>
      <c r="Q161" s="166"/>
    </row>
    <row r="162" spans="1:17" ht="12.75">
      <c r="A162" s="174"/>
      <c r="B162" s="175"/>
      <c r="C162" s="228" t="s">
        <v>285</v>
      </c>
      <c r="D162" s="229"/>
      <c r="E162" s="177">
        <v>-3.376</v>
      </c>
      <c r="F162" s="178"/>
      <c r="G162" s="179"/>
      <c r="H162" s="180"/>
      <c r="I162" s="181"/>
      <c r="J162" s="180"/>
      <c r="K162" s="181"/>
      <c r="M162" s="176" t="s">
        <v>285</v>
      </c>
      <c r="O162" s="176"/>
      <c r="Q162" s="166"/>
    </row>
    <row r="163" spans="1:82" ht="12.75">
      <c r="A163" s="167">
        <v>51</v>
      </c>
      <c r="B163" s="168" t="s">
        <v>286</v>
      </c>
      <c r="C163" s="169" t="s">
        <v>287</v>
      </c>
      <c r="D163" s="170" t="s">
        <v>288</v>
      </c>
      <c r="E163" s="171">
        <v>0.007</v>
      </c>
      <c r="F163" s="171">
        <v>0</v>
      </c>
      <c r="G163" s="172">
        <f>E163*F163</f>
        <v>0</v>
      </c>
      <c r="H163" s="173">
        <v>1</v>
      </c>
      <c r="I163" s="173">
        <f>E163*H163</f>
        <v>0.007</v>
      </c>
      <c r="J163" s="173">
        <v>0</v>
      </c>
      <c r="K163" s="173">
        <f>E163*J163</f>
        <v>0</v>
      </c>
      <c r="Q163" s="166">
        <v>2</v>
      </c>
      <c r="AA163" s="143">
        <v>3</v>
      </c>
      <c r="AB163" s="143">
        <v>1</v>
      </c>
      <c r="AC163" s="143">
        <v>13331732</v>
      </c>
      <c r="BB163" s="143">
        <v>1</v>
      </c>
      <c r="BC163" s="143">
        <f>IF(BB163=1,G163,0)</f>
        <v>0</v>
      </c>
      <c r="BD163" s="143">
        <f>IF(BB163=2,G163,0)</f>
        <v>0</v>
      </c>
      <c r="BE163" s="143">
        <f>IF(BB163=3,G163,0)</f>
        <v>0</v>
      </c>
      <c r="BF163" s="143">
        <f>IF(BB163=4,G163,0)</f>
        <v>0</v>
      </c>
      <c r="BG163" s="143">
        <f>IF(BB163=5,G163,0)</f>
        <v>0</v>
      </c>
      <c r="CA163" s="143">
        <v>3</v>
      </c>
      <c r="CB163" s="143">
        <v>1</v>
      </c>
      <c r="CC163" s="166"/>
      <c r="CD163" s="166"/>
    </row>
    <row r="164" spans="1:17" ht="12.75">
      <c r="A164" s="174"/>
      <c r="B164" s="175"/>
      <c r="C164" s="228" t="s">
        <v>289</v>
      </c>
      <c r="D164" s="229"/>
      <c r="E164" s="177">
        <v>0.007</v>
      </c>
      <c r="F164" s="178"/>
      <c r="G164" s="179"/>
      <c r="H164" s="180"/>
      <c r="I164" s="181"/>
      <c r="J164" s="180"/>
      <c r="K164" s="181"/>
      <c r="M164" s="176" t="s">
        <v>289</v>
      </c>
      <c r="O164" s="176"/>
      <c r="Q164" s="166"/>
    </row>
    <row r="165" spans="1:82" ht="12.75">
      <c r="A165" s="167">
        <v>52</v>
      </c>
      <c r="B165" s="168" t="s">
        <v>290</v>
      </c>
      <c r="C165" s="169" t="s">
        <v>291</v>
      </c>
      <c r="D165" s="170" t="s">
        <v>288</v>
      </c>
      <c r="E165" s="171">
        <v>0.0324</v>
      </c>
      <c r="F165" s="171">
        <v>0</v>
      </c>
      <c r="G165" s="172">
        <f>E165*F165</f>
        <v>0</v>
      </c>
      <c r="H165" s="173">
        <v>1</v>
      </c>
      <c r="I165" s="173">
        <f>E165*H165</f>
        <v>0.0324</v>
      </c>
      <c r="J165" s="173">
        <v>0</v>
      </c>
      <c r="K165" s="173">
        <f>E165*J165</f>
        <v>0</v>
      </c>
      <c r="Q165" s="166">
        <v>2</v>
      </c>
      <c r="AA165" s="143">
        <v>3</v>
      </c>
      <c r="AB165" s="143">
        <v>1</v>
      </c>
      <c r="AC165" s="143">
        <v>13410815</v>
      </c>
      <c r="BB165" s="143">
        <v>1</v>
      </c>
      <c r="BC165" s="143">
        <f>IF(BB165=1,G165,0)</f>
        <v>0</v>
      </c>
      <c r="BD165" s="143">
        <f>IF(BB165=2,G165,0)</f>
        <v>0</v>
      </c>
      <c r="BE165" s="143">
        <f>IF(BB165=3,G165,0)</f>
        <v>0</v>
      </c>
      <c r="BF165" s="143">
        <f>IF(BB165=4,G165,0)</f>
        <v>0</v>
      </c>
      <c r="BG165" s="143">
        <f>IF(BB165=5,G165,0)</f>
        <v>0</v>
      </c>
      <c r="CA165" s="143">
        <v>3</v>
      </c>
      <c r="CB165" s="143">
        <v>1</v>
      </c>
      <c r="CC165" s="166"/>
      <c r="CD165" s="166"/>
    </row>
    <row r="166" spans="1:17" ht="12.75">
      <c r="A166" s="174"/>
      <c r="B166" s="175"/>
      <c r="C166" s="228" t="s">
        <v>292</v>
      </c>
      <c r="D166" s="229"/>
      <c r="E166" s="177">
        <v>0.0324</v>
      </c>
      <c r="F166" s="178"/>
      <c r="G166" s="179"/>
      <c r="H166" s="180"/>
      <c r="I166" s="181"/>
      <c r="J166" s="180"/>
      <c r="K166" s="181"/>
      <c r="M166" s="176" t="s">
        <v>292</v>
      </c>
      <c r="O166" s="176"/>
      <c r="Q166" s="166"/>
    </row>
    <row r="167" spans="1:59" ht="12.75">
      <c r="A167" s="182"/>
      <c r="B167" s="183" t="s">
        <v>79</v>
      </c>
      <c r="C167" s="184" t="str">
        <f>CONCATENATE(B90," ",C90)</f>
        <v>3 Svislé a kompletní konstrukce</v>
      </c>
      <c r="D167" s="185"/>
      <c r="E167" s="186"/>
      <c r="F167" s="187"/>
      <c r="G167" s="188">
        <f>SUM(G90:G166)</f>
        <v>0</v>
      </c>
      <c r="H167" s="189"/>
      <c r="I167" s="190">
        <f>SUM(I90:I166)</f>
        <v>662.4895362990002</v>
      </c>
      <c r="J167" s="189"/>
      <c r="K167" s="190">
        <f>SUM(K90:K166)</f>
        <v>0</v>
      </c>
      <c r="Q167" s="166">
        <v>4</v>
      </c>
      <c r="BC167" s="191">
        <f>SUM(BC90:BC166)</f>
        <v>0</v>
      </c>
      <c r="BD167" s="191">
        <f>SUM(BD90:BD166)</f>
        <v>0</v>
      </c>
      <c r="BE167" s="191">
        <f>SUM(BE90:BE166)</f>
        <v>0</v>
      </c>
      <c r="BF167" s="191">
        <f>SUM(BF90:BF166)</f>
        <v>0</v>
      </c>
      <c r="BG167" s="191">
        <f>SUM(BG90:BG166)</f>
        <v>0</v>
      </c>
    </row>
    <row r="168" spans="1:17" ht="12.75">
      <c r="A168" s="158" t="s">
        <v>76</v>
      </c>
      <c r="B168" s="159" t="s">
        <v>293</v>
      </c>
      <c r="C168" s="160" t="s">
        <v>294</v>
      </c>
      <c r="D168" s="161"/>
      <c r="E168" s="162"/>
      <c r="F168" s="162"/>
      <c r="G168" s="163"/>
      <c r="H168" s="164"/>
      <c r="I168" s="165"/>
      <c r="J168" s="164"/>
      <c r="K168" s="165"/>
      <c r="Q168" s="166">
        <v>1</v>
      </c>
    </row>
    <row r="169" spans="1:82" ht="22.5">
      <c r="A169" s="167">
        <v>53</v>
      </c>
      <c r="B169" s="168" t="s">
        <v>295</v>
      </c>
      <c r="C169" s="169" t="s">
        <v>296</v>
      </c>
      <c r="D169" s="170" t="s">
        <v>110</v>
      </c>
      <c r="E169" s="171">
        <v>8.215</v>
      </c>
      <c r="F169" s="171">
        <v>0</v>
      </c>
      <c r="G169" s="172">
        <f>E169*F169</f>
        <v>0</v>
      </c>
      <c r="H169" s="173">
        <v>0.01572</v>
      </c>
      <c r="I169" s="173">
        <f>E169*H169</f>
        <v>0.1291398</v>
      </c>
      <c r="J169" s="173">
        <v>0</v>
      </c>
      <c r="K169" s="173">
        <f>E169*J169</f>
        <v>0</v>
      </c>
      <c r="Q169" s="166">
        <v>2</v>
      </c>
      <c r="AA169" s="143">
        <v>1</v>
      </c>
      <c r="AB169" s="143">
        <v>1</v>
      </c>
      <c r="AC169" s="143">
        <v>1</v>
      </c>
      <c r="BB169" s="143">
        <v>1</v>
      </c>
      <c r="BC169" s="143">
        <f>IF(BB169=1,G169,0)</f>
        <v>0</v>
      </c>
      <c r="BD169" s="143">
        <f>IF(BB169=2,G169,0)</f>
        <v>0</v>
      </c>
      <c r="BE169" s="143">
        <f>IF(BB169=3,G169,0)</f>
        <v>0</v>
      </c>
      <c r="BF169" s="143">
        <f>IF(BB169=4,G169,0)</f>
        <v>0</v>
      </c>
      <c r="BG169" s="143">
        <f>IF(BB169=5,G169,0)</f>
        <v>0</v>
      </c>
      <c r="CA169" s="143">
        <v>1</v>
      </c>
      <c r="CB169" s="143">
        <v>1</v>
      </c>
      <c r="CC169" s="166"/>
      <c r="CD169" s="166"/>
    </row>
    <row r="170" spans="1:17" ht="12.75">
      <c r="A170" s="174"/>
      <c r="B170" s="175"/>
      <c r="C170" s="228" t="s">
        <v>297</v>
      </c>
      <c r="D170" s="229"/>
      <c r="E170" s="177">
        <v>8.215</v>
      </c>
      <c r="F170" s="178"/>
      <c r="G170" s="179"/>
      <c r="H170" s="180"/>
      <c r="I170" s="181"/>
      <c r="J170" s="180"/>
      <c r="K170" s="181"/>
      <c r="M170" s="176" t="s">
        <v>297</v>
      </c>
      <c r="O170" s="176"/>
      <c r="Q170" s="166"/>
    </row>
    <row r="171" spans="1:82" ht="12.75">
      <c r="A171" s="167">
        <v>54</v>
      </c>
      <c r="B171" s="168" t="s">
        <v>298</v>
      </c>
      <c r="C171" s="169" t="s">
        <v>299</v>
      </c>
      <c r="D171" s="170" t="s">
        <v>106</v>
      </c>
      <c r="E171" s="171">
        <v>11</v>
      </c>
      <c r="F171" s="171">
        <v>0</v>
      </c>
      <c r="G171" s="172">
        <f>E171*F171</f>
        <v>0</v>
      </c>
      <c r="H171" s="173">
        <v>0.01156</v>
      </c>
      <c r="I171" s="173">
        <f>E171*H171</f>
        <v>0.12716</v>
      </c>
      <c r="J171" s="173">
        <v>0</v>
      </c>
      <c r="K171" s="173">
        <f>E171*J171</f>
        <v>0</v>
      </c>
      <c r="Q171" s="166">
        <v>2</v>
      </c>
      <c r="AA171" s="143">
        <v>1</v>
      </c>
      <c r="AB171" s="143">
        <v>1</v>
      </c>
      <c r="AC171" s="143">
        <v>1</v>
      </c>
      <c r="BB171" s="143">
        <v>1</v>
      </c>
      <c r="BC171" s="143">
        <f>IF(BB171=1,G171,0)</f>
        <v>0</v>
      </c>
      <c r="BD171" s="143">
        <f>IF(BB171=2,G171,0)</f>
        <v>0</v>
      </c>
      <c r="BE171" s="143">
        <f>IF(BB171=3,G171,0)</f>
        <v>0</v>
      </c>
      <c r="BF171" s="143">
        <f>IF(BB171=4,G171,0)</f>
        <v>0</v>
      </c>
      <c r="BG171" s="143">
        <f>IF(BB171=5,G171,0)</f>
        <v>0</v>
      </c>
      <c r="CA171" s="143">
        <v>1</v>
      </c>
      <c r="CB171" s="143">
        <v>1</v>
      </c>
      <c r="CC171" s="166"/>
      <c r="CD171" s="166"/>
    </row>
    <row r="172" spans="1:17" ht="12.75">
      <c r="A172" s="174"/>
      <c r="B172" s="175"/>
      <c r="C172" s="228" t="s">
        <v>300</v>
      </c>
      <c r="D172" s="229"/>
      <c r="E172" s="177">
        <v>11</v>
      </c>
      <c r="F172" s="178"/>
      <c r="G172" s="179"/>
      <c r="H172" s="180"/>
      <c r="I172" s="181"/>
      <c r="J172" s="180"/>
      <c r="K172" s="181"/>
      <c r="M172" s="176" t="s">
        <v>300</v>
      </c>
      <c r="O172" s="176"/>
      <c r="Q172" s="166"/>
    </row>
    <row r="173" spans="1:59" ht="12.75">
      <c r="A173" s="182"/>
      <c r="B173" s="183" t="s">
        <v>79</v>
      </c>
      <c r="C173" s="184" t="str">
        <f>CONCATENATE(B168," ",C168)</f>
        <v>311 Sádrokartonové konstrukce</v>
      </c>
      <c r="D173" s="185"/>
      <c r="E173" s="186"/>
      <c r="F173" s="187"/>
      <c r="G173" s="188">
        <f>SUM(G168:G172)</f>
        <v>0</v>
      </c>
      <c r="H173" s="189"/>
      <c r="I173" s="190">
        <f>SUM(I168:I172)</f>
        <v>0.25629979999999997</v>
      </c>
      <c r="J173" s="189"/>
      <c r="K173" s="190">
        <f>SUM(K168:K172)</f>
        <v>0</v>
      </c>
      <c r="Q173" s="166">
        <v>4</v>
      </c>
      <c r="BC173" s="191">
        <f>SUM(BC168:BC172)</f>
        <v>0</v>
      </c>
      <c r="BD173" s="191">
        <f>SUM(BD168:BD172)</f>
        <v>0</v>
      </c>
      <c r="BE173" s="191">
        <f>SUM(BE168:BE172)</f>
        <v>0</v>
      </c>
      <c r="BF173" s="191">
        <f>SUM(BF168:BF172)</f>
        <v>0</v>
      </c>
      <c r="BG173" s="191">
        <f>SUM(BG168:BG172)</f>
        <v>0</v>
      </c>
    </row>
    <row r="174" spans="1:17" ht="12.75">
      <c r="A174" s="158" t="s">
        <v>76</v>
      </c>
      <c r="B174" s="159" t="s">
        <v>301</v>
      </c>
      <c r="C174" s="160" t="s">
        <v>302</v>
      </c>
      <c r="D174" s="161"/>
      <c r="E174" s="162"/>
      <c r="F174" s="162"/>
      <c r="G174" s="163"/>
      <c r="H174" s="164"/>
      <c r="I174" s="165"/>
      <c r="J174" s="164"/>
      <c r="K174" s="165"/>
      <c r="Q174" s="166">
        <v>1</v>
      </c>
    </row>
    <row r="175" spans="1:82" ht="12.75">
      <c r="A175" s="167">
        <v>55</v>
      </c>
      <c r="B175" s="168" t="s">
        <v>303</v>
      </c>
      <c r="C175" s="169" t="s">
        <v>304</v>
      </c>
      <c r="D175" s="170" t="s">
        <v>90</v>
      </c>
      <c r="E175" s="171">
        <v>135.309</v>
      </c>
      <c r="F175" s="171">
        <v>0</v>
      </c>
      <c r="G175" s="172">
        <f>E175*F175</f>
        <v>0</v>
      </c>
      <c r="H175" s="173">
        <v>2.52522</v>
      </c>
      <c r="I175" s="173">
        <f>E175*H175</f>
        <v>341.68499298</v>
      </c>
      <c r="J175" s="173">
        <v>0</v>
      </c>
      <c r="K175" s="173">
        <f>E175*J175</f>
        <v>0</v>
      </c>
      <c r="Q175" s="166">
        <v>2</v>
      </c>
      <c r="AA175" s="143">
        <v>1</v>
      </c>
      <c r="AB175" s="143">
        <v>1</v>
      </c>
      <c r="AC175" s="143">
        <v>1</v>
      </c>
      <c r="BB175" s="143">
        <v>1</v>
      </c>
      <c r="BC175" s="143">
        <f>IF(BB175=1,G175,0)</f>
        <v>0</v>
      </c>
      <c r="BD175" s="143">
        <f>IF(BB175=2,G175,0)</f>
        <v>0</v>
      </c>
      <c r="BE175" s="143">
        <f>IF(BB175=3,G175,0)</f>
        <v>0</v>
      </c>
      <c r="BF175" s="143">
        <f>IF(BB175=4,G175,0)</f>
        <v>0</v>
      </c>
      <c r="BG175" s="143">
        <f>IF(BB175=5,G175,0)</f>
        <v>0</v>
      </c>
      <c r="CA175" s="143">
        <v>1</v>
      </c>
      <c r="CB175" s="143">
        <v>1</v>
      </c>
      <c r="CC175" s="166"/>
      <c r="CD175" s="166"/>
    </row>
    <row r="176" spans="1:17" ht="12.75">
      <c r="A176" s="174"/>
      <c r="B176" s="175"/>
      <c r="C176" s="228" t="s">
        <v>305</v>
      </c>
      <c r="D176" s="229"/>
      <c r="E176" s="177">
        <v>63.909</v>
      </c>
      <c r="F176" s="178"/>
      <c r="G176" s="179"/>
      <c r="H176" s="180"/>
      <c r="I176" s="181"/>
      <c r="J176" s="180"/>
      <c r="K176" s="181"/>
      <c r="M176" s="176" t="s">
        <v>305</v>
      </c>
      <c r="O176" s="176"/>
      <c r="Q176" s="166"/>
    </row>
    <row r="177" spans="1:17" ht="12.75">
      <c r="A177" s="174"/>
      <c r="B177" s="175"/>
      <c r="C177" s="228" t="s">
        <v>306</v>
      </c>
      <c r="D177" s="229"/>
      <c r="E177" s="177">
        <v>71.4</v>
      </c>
      <c r="F177" s="178"/>
      <c r="G177" s="179"/>
      <c r="H177" s="180"/>
      <c r="I177" s="181"/>
      <c r="J177" s="180"/>
      <c r="K177" s="181"/>
      <c r="M177" s="176" t="s">
        <v>306</v>
      </c>
      <c r="O177" s="176"/>
      <c r="Q177" s="166"/>
    </row>
    <row r="178" spans="1:82" ht="22.5">
      <c r="A178" s="167">
        <v>56</v>
      </c>
      <c r="B178" s="168" t="s">
        <v>307</v>
      </c>
      <c r="C178" s="169" t="s">
        <v>308</v>
      </c>
      <c r="D178" s="170" t="s">
        <v>110</v>
      </c>
      <c r="E178" s="171">
        <v>904.22</v>
      </c>
      <c r="F178" s="171">
        <v>0</v>
      </c>
      <c r="G178" s="172">
        <f>E178*F178</f>
        <v>0</v>
      </c>
      <c r="H178" s="173">
        <v>0.047</v>
      </c>
      <c r="I178" s="173">
        <f>E178*H178</f>
        <v>42.49834</v>
      </c>
      <c r="J178" s="173">
        <v>0</v>
      </c>
      <c r="K178" s="173">
        <f>E178*J178</f>
        <v>0</v>
      </c>
      <c r="Q178" s="166">
        <v>2</v>
      </c>
      <c r="AA178" s="143">
        <v>1</v>
      </c>
      <c r="AB178" s="143">
        <v>0</v>
      </c>
      <c r="AC178" s="143">
        <v>0</v>
      </c>
      <c r="BB178" s="143">
        <v>1</v>
      </c>
      <c r="BC178" s="143">
        <f>IF(BB178=1,G178,0)</f>
        <v>0</v>
      </c>
      <c r="BD178" s="143">
        <f>IF(BB178=2,G178,0)</f>
        <v>0</v>
      </c>
      <c r="BE178" s="143">
        <f>IF(BB178=3,G178,0)</f>
        <v>0</v>
      </c>
      <c r="BF178" s="143">
        <f>IF(BB178=4,G178,0)</f>
        <v>0</v>
      </c>
      <c r="BG178" s="143">
        <f>IF(BB178=5,G178,0)</f>
        <v>0</v>
      </c>
      <c r="CA178" s="143">
        <v>1</v>
      </c>
      <c r="CB178" s="143">
        <v>0</v>
      </c>
      <c r="CC178" s="166"/>
      <c r="CD178" s="166"/>
    </row>
    <row r="179" spans="1:17" ht="12.75">
      <c r="A179" s="174"/>
      <c r="B179" s="175"/>
      <c r="C179" s="228" t="s">
        <v>309</v>
      </c>
      <c r="D179" s="229"/>
      <c r="E179" s="177">
        <v>426.06</v>
      </c>
      <c r="F179" s="178"/>
      <c r="G179" s="179"/>
      <c r="H179" s="180"/>
      <c r="I179" s="181"/>
      <c r="J179" s="180"/>
      <c r="K179" s="181"/>
      <c r="M179" s="176" t="s">
        <v>309</v>
      </c>
      <c r="O179" s="176"/>
      <c r="Q179" s="166"/>
    </row>
    <row r="180" spans="1:17" ht="12.75">
      <c r="A180" s="174"/>
      <c r="B180" s="175"/>
      <c r="C180" s="228" t="s">
        <v>310</v>
      </c>
      <c r="D180" s="229"/>
      <c r="E180" s="177">
        <v>476</v>
      </c>
      <c r="F180" s="178"/>
      <c r="G180" s="179"/>
      <c r="H180" s="180"/>
      <c r="I180" s="181"/>
      <c r="J180" s="180"/>
      <c r="K180" s="181"/>
      <c r="M180" s="176" t="s">
        <v>310</v>
      </c>
      <c r="O180" s="176"/>
      <c r="Q180" s="166"/>
    </row>
    <row r="181" spans="1:17" ht="12.75">
      <c r="A181" s="174"/>
      <c r="B181" s="175"/>
      <c r="C181" s="228" t="s">
        <v>311</v>
      </c>
      <c r="D181" s="229"/>
      <c r="E181" s="177">
        <v>2.16</v>
      </c>
      <c r="F181" s="178"/>
      <c r="G181" s="179"/>
      <c r="H181" s="180"/>
      <c r="I181" s="181"/>
      <c r="J181" s="180"/>
      <c r="K181" s="181"/>
      <c r="M181" s="176" t="s">
        <v>311</v>
      </c>
      <c r="O181" s="176"/>
      <c r="Q181" s="166"/>
    </row>
    <row r="182" spans="1:82" ht="12.75">
      <c r="A182" s="167">
        <v>57</v>
      </c>
      <c r="B182" s="168" t="s">
        <v>312</v>
      </c>
      <c r="C182" s="169" t="s">
        <v>313</v>
      </c>
      <c r="D182" s="170" t="s">
        <v>156</v>
      </c>
      <c r="E182" s="171">
        <v>16.2371</v>
      </c>
      <c r="F182" s="171">
        <v>0</v>
      </c>
      <c r="G182" s="172">
        <f>E182*F182</f>
        <v>0</v>
      </c>
      <c r="H182" s="173">
        <v>1.02139</v>
      </c>
      <c r="I182" s="173">
        <f>E182*H182</f>
        <v>16.584411569</v>
      </c>
      <c r="J182" s="173">
        <v>0</v>
      </c>
      <c r="K182" s="173">
        <f>E182*J182</f>
        <v>0</v>
      </c>
      <c r="Q182" s="166">
        <v>2</v>
      </c>
      <c r="AA182" s="143">
        <v>1</v>
      </c>
      <c r="AB182" s="143">
        <v>1</v>
      </c>
      <c r="AC182" s="143">
        <v>1</v>
      </c>
      <c r="BB182" s="143">
        <v>1</v>
      </c>
      <c r="BC182" s="143">
        <f>IF(BB182=1,G182,0)</f>
        <v>0</v>
      </c>
      <c r="BD182" s="143">
        <f>IF(BB182=2,G182,0)</f>
        <v>0</v>
      </c>
      <c r="BE182" s="143">
        <f>IF(BB182=3,G182,0)</f>
        <v>0</v>
      </c>
      <c r="BF182" s="143">
        <f>IF(BB182=4,G182,0)</f>
        <v>0</v>
      </c>
      <c r="BG182" s="143">
        <f>IF(BB182=5,G182,0)</f>
        <v>0</v>
      </c>
      <c r="CA182" s="143">
        <v>1</v>
      </c>
      <c r="CB182" s="143">
        <v>1</v>
      </c>
      <c r="CC182" s="166"/>
      <c r="CD182" s="166"/>
    </row>
    <row r="183" spans="1:17" ht="12.75">
      <c r="A183" s="174"/>
      <c r="B183" s="175"/>
      <c r="C183" s="228" t="s">
        <v>314</v>
      </c>
      <c r="D183" s="229"/>
      <c r="E183" s="177">
        <v>16.2371</v>
      </c>
      <c r="F183" s="178"/>
      <c r="G183" s="179"/>
      <c r="H183" s="180"/>
      <c r="I183" s="181"/>
      <c r="J183" s="180"/>
      <c r="K183" s="181"/>
      <c r="M183" s="176" t="s">
        <v>314</v>
      </c>
      <c r="O183" s="176"/>
      <c r="Q183" s="166"/>
    </row>
    <row r="184" spans="1:82" ht="12.75">
      <c r="A184" s="167">
        <v>58</v>
      </c>
      <c r="B184" s="168" t="s">
        <v>315</v>
      </c>
      <c r="C184" s="169" t="s">
        <v>316</v>
      </c>
      <c r="D184" s="170" t="s">
        <v>90</v>
      </c>
      <c r="E184" s="171">
        <v>39.0855</v>
      </c>
      <c r="F184" s="171">
        <v>0</v>
      </c>
      <c r="G184" s="172">
        <f>E184*F184</f>
        <v>0</v>
      </c>
      <c r="H184" s="173">
        <v>2.52511</v>
      </c>
      <c r="I184" s="173">
        <f>E184*H184</f>
        <v>98.69518690500001</v>
      </c>
      <c r="J184" s="173">
        <v>0</v>
      </c>
      <c r="K184" s="173">
        <f>E184*J184</f>
        <v>0</v>
      </c>
      <c r="Q184" s="166">
        <v>2</v>
      </c>
      <c r="AA184" s="143">
        <v>1</v>
      </c>
      <c r="AB184" s="143">
        <v>1</v>
      </c>
      <c r="AC184" s="143">
        <v>1</v>
      </c>
      <c r="BB184" s="143">
        <v>1</v>
      </c>
      <c r="BC184" s="143">
        <f>IF(BB184=1,G184,0)</f>
        <v>0</v>
      </c>
      <c r="BD184" s="143">
        <f>IF(BB184=2,G184,0)</f>
        <v>0</v>
      </c>
      <c r="BE184" s="143">
        <f>IF(BB184=3,G184,0)</f>
        <v>0</v>
      </c>
      <c r="BF184" s="143">
        <f>IF(BB184=4,G184,0)</f>
        <v>0</v>
      </c>
      <c r="BG184" s="143">
        <f>IF(BB184=5,G184,0)</f>
        <v>0</v>
      </c>
      <c r="CA184" s="143">
        <v>1</v>
      </c>
      <c r="CB184" s="143">
        <v>1</v>
      </c>
      <c r="CC184" s="166"/>
      <c r="CD184" s="166"/>
    </row>
    <row r="185" spans="1:17" ht="12.75">
      <c r="A185" s="174"/>
      <c r="B185" s="175"/>
      <c r="C185" s="228" t="s">
        <v>250</v>
      </c>
      <c r="D185" s="229"/>
      <c r="E185" s="177">
        <v>0</v>
      </c>
      <c r="F185" s="178"/>
      <c r="G185" s="179"/>
      <c r="H185" s="180"/>
      <c r="I185" s="181"/>
      <c r="J185" s="180"/>
      <c r="K185" s="181"/>
      <c r="M185" s="176" t="s">
        <v>250</v>
      </c>
      <c r="O185" s="176"/>
      <c r="Q185" s="166"/>
    </row>
    <row r="186" spans="1:17" ht="12.75">
      <c r="A186" s="174"/>
      <c r="B186" s="175"/>
      <c r="C186" s="228" t="s">
        <v>317</v>
      </c>
      <c r="D186" s="229"/>
      <c r="E186" s="177">
        <v>5.985</v>
      </c>
      <c r="F186" s="178"/>
      <c r="G186" s="179"/>
      <c r="H186" s="180"/>
      <c r="I186" s="181"/>
      <c r="J186" s="180"/>
      <c r="K186" s="181"/>
      <c r="M186" s="176" t="s">
        <v>317</v>
      </c>
      <c r="O186" s="176"/>
      <c r="Q186" s="166"/>
    </row>
    <row r="187" spans="1:17" ht="12.75">
      <c r="A187" s="174"/>
      <c r="B187" s="175"/>
      <c r="C187" s="228" t="s">
        <v>318</v>
      </c>
      <c r="D187" s="229"/>
      <c r="E187" s="177">
        <v>2.9925</v>
      </c>
      <c r="F187" s="178"/>
      <c r="G187" s="179"/>
      <c r="H187" s="180"/>
      <c r="I187" s="181"/>
      <c r="J187" s="180"/>
      <c r="K187" s="181"/>
      <c r="M187" s="176" t="s">
        <v>318</v>
      </c>
      <c r="O187" s="176"/>
      <c r="Q187" s="166"/>
    </row>
    <row r="188" spans="1:17" ht="12.75">
      <c r="A188" s="174"/>
      <c r="B188" s="175"/>
      <c r="C188" s="228" t="s">
        <v>319</v>
      </c>
      <c r="D188" s="229"/>
      <c r="E188" s="177">
        <v>1.995</v>
      </c>
      <c r="F188" s="178"/>
      <c r="G188" s="179"/>
      <c r="H188" s="180"/>
      <c r="I188" s="181"/>
      <c r="J188" s="180"/>
      <c r="K188" s="181"/>
      <c r="M188" s="176" t="s">
        <v>319</v>
      </c>
      <c r="O188" s="176"/>
      <c r="Q188" s="166"/>
    </row>
    <row r="189" spans="1:17" ht="12.75">
      <c r="A189" s="174"/>
      <c r="B189" s="175"/>
      <c r="C189" s="228" t="s">
        <v>320</v>
      </c>
      <c r="D189" s="229"/>
      <c r="E189" s="177">
        <v>0.9975</v>
      </c>
      <c r="F189" s="178"/>
      <c r="G189" s="179"/>
      <c r="H189" s="180"/>
      <c r="I189" s="181"/>
      <c r="J189" s="180"/>
      <c r="K189" s="181"/>
      <c r="M189" s="176" t="s">
        <v>320</v>
      </c>
      <c r="O189" s="176"/>
      <c r="Q189" s="166"/>
    </row>
    <row r="190" spans="1:17" ht="12.75">
      <c r="A190" s="174"/>
      <c r="B190" s="175"/>
      <c r="C190" s="228" t="s">
        <v>321</v>
      </c>
      <c r="D190" s="229"/>
      <c r="E190" s="177">
        <v>1.887</v>
      </c>
      <c r="F190" s="178"/>
      <c r="G190" s="179"/>
      <c r="H190" s="180"/>
      <c r="I190" s="181"/>
      <c r="J190" s="180"/>
      <c r="K190" s="181"/>
      <c r="M190" s="176" t="s">
        <v>321</v>
      </c>
      <c r="O190" s="176"/>
      <c r="Q190" s="166"/>
    </row>
    <row r="191" spans="1:17" ht="12.75">
      <c r="A191" s="174"/>
      <c r="B191" s="175"/>
      <c r="C191" s="228" t="s">
        <v>322</v>
      </c>
      <c r="D191" s="229"/>
      <c r="E191" s="177">
        <v>1.887</v>
      </c>
      <c r="F191" s="178"/>
      <c r="G191" s="179"/>
      <c r="H191" s="180"/>
      <c r="I191" s="181"/>
      <c r="J191" s="180"/>
      <c r="K191" s="181"/>
      <c r="M191" s="176" t="s">
        <v>322</v>
      </c>
      <c r="O191" s="176"/>
      <c r="Q191" s="166"/>
    </row>
    <row r="192" spans="1:17" ht="12.75">
      <c r="A192" s="174"/>
      <c r="B192" s="175"/>
      <c r="C192" s="228" t="s">
        <v>323</v>
      </c>
      <c r="D192" s="229"/>
      <c r="E192" s="177">
        <v>3.99</v>
      </c>
      <c r="F192" s="178"/>
      <c r="G192" s="179"/>
      <c r="H192" s="180"/>
      <c r="I192" s="181"/>
      <c r="J192" s="180"/>
      <c r="K192" s="181"/>
      <c r="M192" s="176" t="s">
        <v>323</v>
      </c>
      <c r="O192" s="176"/>
      <c r="Q192" s="166"/>
    </row>
    <row r="193" spans="1:17" ht="12.75">
      <c r="A193" s="174"/>
      <c r="B193" s="175"/>
      <c r="C193" s="228" t="s">
        <v>324</v>
      </c>
      <c r="D193" s="229"/>
      <c r="E193" s="177">
        <v>3.99</v>
      </c>
      <c r="F193" s="178"/>
      <c r="G193" s="179"/>
      <c r="H193" s="180"/>
      <c r="I193" s="181"/>
      <c r="J193" s="180"/>
      <c r="K193" s="181"/>
      <c r="M193" s="176" t="s">
        <v>324</v>
      </c>
      <c r="O193" s="176"/>
      <c r="Q193" s="166"/>
    </row>
    <row r="194" spans="1:17" ht="12.75">
      <c r="A194" s="174"/>
      <c r="B194" s="175"/>
      <c r="C194" s="228" t="s">
        <v>325</v>
      </c>
      <c r="D194" s="229"/>
      <c r="E194" s="177">
        <v>1.995</v>
      </c>
      <c r="F194" s="178"/>
      <c r="G194" s="179"/>
      <c r="H194" s="180"/>
      <c r="I194" s="181"/>
      <c r="J194" s="180"/>
      <c r="K194" s="181"/>
      <c r="M194" s="176" t="s">
        <v>325</v>
      </c>
      <c r="O194" s="176"/>
      <c r="Q194" s="166"/>
    </row>
    <row r="195" spans="1:17" ht="12.75">
      <c r="A195" s="174"/>
      <c r="B195" s="175"/>
      <c r="C195" s="228" t="s">
        <v>326</v>
      </c>
      <c r="D195" s="229"/>
      <c r="E195" s="177">
        <v>1.995</v>
      </c>
      <c r="F195" s="178"/>
      <c r="G195" s="179"/>
      <c r="H195" s="180"/>
      <c r="I195" s="181"/>
      <c r="J195" s="180"/>
      <c r="K195" s="181"/>
      <c r="M195" s="176" t="s">
        <v>326</v>
      </c>
      <c r="O195" s="176"/>
      <c r="Q195" s="166"/>
    </row>
    <row r="196" spans="1:17" ht="12.75">
      <c r="A196" s="174"/>
      <c r="B196" s="175"/>
      <c r="C196" s="228" t="s">
        <v>327</v>
      </c>
      <c r="D196" s="229"/>
      <c r="E196" s="177">
        <v>0.4275</v>
      </c>
      <c r="F196" s="178"/>
      <c r="G196" s="179"/>
      <c r="H196" s="180"/>
      <c r="I196" s="181"/>
      <c r="J196" s="180"/>
      <c r="K196" s="181"/>
      <c r="M196" s="176" t="s">
        <v>327</v>
      </c>
      <c r="O196" s="176"/>
      <c r="Q196" s="166"/>
    </row>
    <row r="197" spans="1:17" ht="12.75">
      <c r="A197" s="174"/>
      <c r="B197" s="175"/>
      <c r="C197" s="228" t="s">
        <v>328</v>
      </c>
      <c r="D197" s="229"/>
      <c r="E197" s="177">
        <v>0.1575</v>
      </c>
      <c r="F197" s="178"/>
      <c r="G197" s="179"/>
      <c r="H197" s="180"/>
      <c r="I197" s="181"/>
      <c r="J197" s="180"/>
      <c r="K197" s="181"/>
      <c r="M197" s="176" t="s">
        <v>328</v>
      </c>
      <c r="O197" s="176"/>
      <c r="Q197" s="166"/>
    </row>
    <row r="198" spans="1:17" ht="12.75">
      <c r="A198" s="174"/>
      <c r="B198" s="175"/>
      <c r="C198" s="228" t="s">
        <v>329</v>
      </c>
      <c r="D198" s="229"/>
      <c r="E198" s="177">
        <v>0.171</v>
      </c>
      <c r="F198" s="178"/>
      <c r="G198" s="179"/>
      <c r="H198" s="180"/>
      <c r="I198" s="181"/>
      <c r="J198" s="180"/>
      <c r="K198" s="181"/>
      <c r="M198" s="176" t="s">
        <v>329</v>
      </c>
      <c r="O198" s="176"/>
      <c r="Q198" s="166"/>
    </row>
    <row r="199" spans="1:17" ht="12.75">
      <c r="A199" s="174"/>
      <c r="B199" s="175"/>
      <c r="C199" s="228" t="s">
        <v>330</v>
      </c>
      <c r="D199" s="229"/>
      <c r="E199" s="177">
        <v>4.9875</v>
      </c>
      <c r="F199" s="178"/>
      <c r="G199" s="179"/>
      <c r="H199" s="180"/>
      <c r="I199" s="181"/>
      <c r="J199" s="180"/>
      <c r="K199" s="181"/>
      <c r="M199" s="176" t="s">
        <v>330</v>
      </c>
      <c r="O199" s="176"/>
      <c r="Q199" s="166"/>
    </row>
    <row r="200" spans="1:17" ht="12.75">
      <c r="A200" s="174"/>
      <c r="B200" s="175"/>
      <c r="C200" s="228" t="s">
        <v>331</v>
      </c>
      <c r="D200" s="229"/>
      <c r="E200" s="177">
        <v>0</v>
      </c>
      <c r="F200" s="178"/>
      <c r="G200" s="179"/>
      <c r="H200" s="180"/>
      <c r="I200" s="181"/>
      <c r="J200" s="180"/>
      <c r="K200" s="181"/>
      <c r="M200" s="176" t="s">
        <v>331</v>
      </c>
      <c r="O200" s="176"/>
      <c r="Q200" s="166"/>
    </row>
    <row r="201" spans="1:17" ht="12.75">
      <c r="A201" s="174"/>
      <c r="B201" s="175"/>
      <c r="C201" s="228" t="s">
        <v>332</v>
      </c>
      <c r="D201" s="229"/>
      <c r="E201" s="177">
        <v>5.04</v>
      </c>
      <c r="F201" s="178"/>
      <c r="G201" s="179"/>
      <c r="H201" s="180"/>
      <c r="I201" s="181"/>
      <c r="J201" s="180"/>
      <c r="K201" s="181"/>
      <c r="M201" s="176" t="s">
        <v>332</v>
      </c>
      <c r="O201" s="176"/>
      <c r="Q201" s="166"/>
    </row>
    <row r="202" spans="1:17" ht="12.75">
      <c r="A202" s="174"/>
      <c r="B202" s="175"/>
      <c r="C202" s="228" t="s">
        <v>333</v>
      </c>
      <c r="D202" s="229"/>
      <c r="E202" s="177">
        <v>0.588</v>
      </c>
      <c r="F202" s="178"/>
      <c r="G202" s="179"/>
      <c r="H202" s="180"/>
      <c r="I202" s="181"/>
      <c r="J202" s="180"/>
      <c r="K202" s="181"/>
      <c r="M202" s="176" t="s">
        <v>333</v>
      </c>
      <c r="O202" s="176"/>
      <c r="Q202" s="166"/>
    </row>
    <row r="203" spans="1:82" ht="12.75">
      <c r="A203" s="167">
        <v>59</v>
      </c>
      <c r="B203" s="168" t="s">
        <v>334</v>
      </c>
      <c r="C203" s="169" t="s">
        <v>335</v>
      </c>
      <c r="D203" s="170" t="s">
        <v>110</v>
      </c>
      <c r="E203" s="171">
        <v>459.605</v>
      </c>
      <c r="F203" s="171">
        <v>0</v>
      </c>
      <c r="G203" s="172">
        <f>E203*F203</f>
        <v>0</v>
      </c>
      <c r="H203" s="173">
        <v>0.05775</v>
      </c>
      <c r="I203" s="173">
        <f>E203*H203</f>
        <v>26.54218875</v>
      </c>
      <c r="J203" s="173">
        <v>0</v>
      </c>
      <c r="K203" s="173">
        <f>E203*J203</f>
        <v>0</v>
      </c>
      <c r="Q203" s="166">
        <v>2</v>
      </c>
      <c r="AA203" s="143">
        <v>1</v>
      </c>
      <c r="AB203" s="143">
        <v>1</v>
      </c>
      <c r="AC203" s="143">
        <v>1</v>
      </c>
      <c r="BB203" s="143">
        <v>1</v>
      </c>
      <c r="BC203" s="143">
        <f>IF(BB203=1,G203,0)</f>
        <v>0</v>
      </c>
      <c r="BD203" s="143">
        <f>IF(BB203=2,G203,0)</f>
        <v>0</v>
      </c>
      <c r="BE203" s="143">
        <f>IF(BB203=3,G203,0)</f>
        <v>0</v>
      </c>
      <c r="BF203" s="143">
        <f>IF(BB203=4,G203,0)</f>
        <v>0</v>
      </c>
      <c r="BG203" s="143">
        <f>IF(BB203=5,G203,0)</f>
        <v>0</v>
      </c>
      <c r="CA203" s="143">
        <v>1</v>
      </c>
      <c r="CB203" s="143">
        <v>1</v>
      </c>
      <c r="CC203" s="166"/>
      <c r="CD203" s="166"/>
    </row>
    <row r="204" spans="1:17" ht="12.75">
      <c r="A204" s="174"/>
      <c r="B204" s="175"/>
      <c r="C204" s="228" t="s">
        <v>250</v>
      </c>
      <c r="D204" s="229"/>
      <c r="E204" s="177">
        <v>0</v>
      </c>
      <c r="F204" s="178"/>
      <c r="G204" s="179"/>
      <c r="H204" s="180"/>
      <c r="I204" s="181"/>
      <c r="J204" s="180"/>
      <c r="K204" s="181"/>
      <c r="M204" s="176" t="s">
        <v>250</v>
      </c>
      <c r="O204" s="176"/>
      <c r="Q204" s="166"/>
    </row>
    <row r="205" spans="1:17" ht="12.75">
      <c r="A205" s="174"/>
      <c r="B205" s="175"/>
      <c r="C205" s="228" t="s">
        <v>336</v>
      </c>
      <c r="D205" s="229"/>
      <c r="E205" s="177">
        <v>75.81</v>
      </c>
      <c r="F205" s="178"/>
      <c r="G205" s="179"/>
      <c r="H205" s="180"/>
      <c r="I205" s="181"/>
      <c r="J205" s="180"/>
      <c r="K205" s="181"/>
      <c r="M205" s="176" t="s">
        <v>336</v>
      </c>
      <c r="O205" s="176"/>
      <c r="Q205" s="166"/>
    </row>
    <row r="206" spans="1:17" ht="12.75">
      <c r="A206" s="174"/>
      <c r="B206" s="175"/>
      <c r="C206" s="228" t="s">
        <v>337</v>
      </c>
      <c r="D206" s="229"/>
      <c r="E206" s="177">
        <v>31.92</v>
      </c>
      <c r="F206" s="178"/>
      <c r="G206" s="179"/>
      <c r="H206" s="180"/>
      <c r="I206" s="181"/>
      <c r="J206" s="180"/>
      <c r="K206" s="181"/>
      <c r="M206" s="176" t="s">
        <v>337</v>
      </c>
      <c r="O206" s="176"/>
      <c r="Q206" s="166"/>
    </row>
    <row r="207" spans="1:17" ht="12.75">
      <c r="A207" s="174"/>
      <c r="B207" s="175"/>
      <c r="C207" s="228" t="s">
        <v>338</v>
      </c>
      <c r="D207" s="229"/>
      <c r="E207" s="177">
        <v>25.27</v>
      </c>
      <c r="F207" s="178"/>
      <c r="G207" s="179"/>
      <c r="H207" s="180"/>
      <c r="I207" s="181"/>
      <c r="J207" s="180"/>
      <c r="K207" s="181"/>
      <c r="M207" s="176" t="s">
        <v>338</v>
      </c>
      <c r="O207" s="176"/>
      <c r="Q207" s="166"/>
    </row>
    <row r="208" spans="1:17" ht="12.75">
      <c r="A208" s="174"/>
      <c r="B208" s="175"/>
      <c r="C208" s="228" t="s">
        <v>339</v>
      </c>
      <c r="D208" s="229"/>
      <c r="E208" s="177">
        <v>10.64</v>
      </c>
      <c r="F208" s="178"/>
      <c r="G208" s="179"/>
      <c r="H208" s="180"/>
      <c r="I208" s="181"/>
      <c r="J208" s="180"/>
      <c r="K208" s="181"/>
      <c r="M208" s="176" t="s">
        <v>339</v>
      </c>
      <c r="O208" s="176"/>
      <c r="Q208" s="166"/>
    </row>
    <row r="209" spans="1:17" ht="12.75">
      <c r="A209" s="174"/>
      <c r="B209" s="175"/>
      <c r="C209" s="228" t="s">
        <v>340</v>
      </c>
      <c r="D209" s="229"/>
      <c r="E209" s="177">
        <v>24.67</v>
      </c>
      <c r="F209" s="178"/>
      <c r="G209" s="179"/>
      <c r="H209" s="180"/>
      <c r="I209" s="181"/>
      <c r="J209" s="180"/>
      <c r="K209" s="181"/>
      <c r="M209" s="176" t="s">
        <v>340</v>
      </c>
      <c r="O209" s="176"/>
      <c r="Q209" s="166"/>
    </row>
    <row r="210" spans="1:17" ht="12.75">
      <c r="A210" s="174"/>
      <c r="B210" s="175"/>
      <c r="C210" s="228" t="s">
        <v>341</v>
      </c>
      <c r="D210" s="229"/>
      <c r="E210" s="177">
        <v>20.56</v>
      </c>
      <c r="F210" s="178"/>
      <c r="G210" s="179"/>
      <c r="H210" s="180"/>
      <c r="I210" s="181"/>
      <c r="J210" s="180"/>
      <c r="K210" s="181"/>
      <c r="M210" s="176" t="s">
        <v>341</v>
      </c>
      <c r="O210" s="176"/>
      <c r="Q210" s="166"/>
    </row>
    <row r="211" spans="1:17" ht="12.75">
      <c r="A211" s="174"/>
      <c r="B211" s="175"/>
      <c r="C211" s="228" t="s">
        <v>342</v>
      </c>
      <c r="D211" s="229"/>
      <c r="E211" s="177">
        <v>50.54</v>
      </c>
      <c r="F211" s="178"/>
      <c r="G211" s="179"/>
      <c r="H211" s="180"/>
      <c r="I211" s="181"/>
      <c r="J211" s="180"/>
      <c r="K211" s="181"/>
      <c r="M211" s="176" t="s">
        <v>342</v>
      </c>
      <c r="O211" s="176"/>
      <c r="Q211" s="166"/>
    </row>
    <row r="212" spans="1:17" ht="12.75">
      <c r="A212" s="174"/>
      <c r="B212" s="175"/>
      <c r="C212" s="228" t="s">
        <v>343</v>
      </c>
      <c r="D212" s="229"/>
      <c r="E212" s="177">
        <v>42.56</v>
      </c>
      <c r="F212" s="178"/>
      <c r="G212" s="179"/>
      <c r="H212" s="180"/>
      <c r="I212" s="181"/>
      <c r="J212" s="180"/>
      <c r="K212" s="181"/>
      <c r="M212" s="176" t="s">
        <v>343</v>
      </c>
      <c r="O212" s="176"/>
      <c r="Q212" s="166"/>
    </row>
    <row r="213" spans="1:17" ht="12.75">
      <c r="A213" s="174"/>
      <c r="B213" s="175"/>
      <c r="C213" s="228" t="s">
        <v>344</v>
      </c>
      <c r="D213" s="229"/>
      <c r="E213" s="177">
        <v>25.27</v>
      </c>
      <c r="F213" s="178"/>
      <c r="G213" s="179"/>
      <c r="H213" s="180"/>
      <c r="I213" s="181"/>
      <c r="J213" s="180"/>
      <c r="K213" s="181"/>
      <c r="M213" s="176" t="s">
        <v>344</v>
      </c>
      <c r="O213" s="176"/>
      <c r="Q213" s="166"/>
    </row>
    <row r="214" spans="1:17" ht="12.75">
      <c r="A214" s="174"/>
      <c r="B214" s="175"/>
      <c r="C214" s="228" t="s">
        <v>345</v>
      </c>
      <c r="D214" s="229"/>
      <c r="E214" s="177">
        <v>21.28</v>
      </c>
      <c r="F214" s="178"/>
      <c r="G214" s="179"/>
      <c r="H214" s="180"/>
      <c r="I214" s="181"/>
      <c r="J214" s="180"/>
      <c r="K214" s="181"/>
      <c r="M214" s="176" t="s">
        <v>345</v>
      </c>
      <c r="O214" s="176"/>
      <c r="Q214" s="166"/>
    </row>
    <row r="215" spans="1:17" ht="12.75">
      <c r="A215" s="174"/>
      <c r="B215" s="175"/>
      <c r="C215" s="228" t="s">
        <v>346</v>
      </c>
      <c r="D215" s="229"/>
      <c r="E215" s="177">
        <v>4.275</v>
      </c>
      <c r="F215" s="178"/>
      <c r="G215" s="179"/>
      <c r="H215" s="180"/>
      <c r="I215" s="181"/>
      <c r="J215" s="180"/>
      <c r="K215" s="181"/>
      <c r="M215" s="176" t="s">
        <v>346</v>
      </c>
      <c r="O215" s="176"/>
      <c r="Q215" s="166"/>
    </row>
    <row r="216" spans="1:17" ht="12.75">
      <c r="A216" s="174"/>
      <c r="B216" s="175"/>
      <c r="C216" s="228" t="s">
        <v>347</v>
      </c>
      <c r="D216" s="229"/>
      <c r="E216" s="177">
        <v>2.1</v>
      </c>
      <c r="F216" s="178"/>
      <c r="G216" s="179"/>
      <c r="H216" s="180"/>
      <c r="I216" s="181"/>
      <c r="J216" s="180"/>
      <c r="K216" s="181"/>
      <c r="M216" s="176" t="s">
        <v>347</v>
      </c>
      <c r="O216" s="176"/>
      <c r="Q216" s="166"/>
    </row>
    <row r="217" spans="1:17" ht="12.75">
      <c r="A217" s="174"/>
      <c r="B217" s="175"/>
      <c r="C217" s="228" t="s">
        <v>348</v>
      </c>
      <c r="D217" s="229"/>
      <c r="E217" s="177">
        <v>2.28</v>
      </c>
      <c r="F217" s="178"/>
      <c r="G217" s="179"/>
      <c r="H217" s="180"/>
      <c r="I217" s="181"/>
      <c r="J217" s="180"/>
      <c r="K217" s="181"/>
      <c r="M217" s="176" t="s">
        <v>348</v>
      </c>
      <c r="O217" s="176"/>
      <c r="Q217" s="166"/>
    </row>
    <row r="218" spans="1:17" ht="12.75">
      <c r="A218" s="174"/>
      <c r="B218" s="175"/>
      <c r="C218" s="228" t="s">
        <v>349</v>
      </c>
      <c r="D218" s="229"/>
      <c r="E218" s="177">
        <v>53.2</v>
      </c>
      <c r="F218" s="178"/>
      <c r="G218" s="179"/>
      <c r="H218" s="180"/>
      <c r="I218" s="181"/>
      <c r="J218" s="180"/>
      <c r="K218" s="181"/>
      <c r="M218" s="176" t="s">
        <v>349</v>
      </c>
      <c r="O218" s="176"/>
      <c r="Q218" s="166"/>
    </row>
    <row r="219" spans="1:17" ht="12.75">
      <c r="A219" s="174"/>
      <c r="B219" s="175"/>
      <c r="C219" s="228" t="s">
        <v>331</v>
      </c>
      <c r="D219" s="229"/>
      <c r="E219" s="177">
        <v>0</v>
      </c>
      <c r="F219" s="178"/>
      <c r="G219" s="179"/>
      <c r="H219" s="180"/>
      <c r="I219" s="181"/>
      <c r="J219" s="180"/>
      <c r="K219" s="181"/>
      <c r="M219" s="176" t="s">
        <v>331</v>
      </c>
      <c r="O219" s="176"/>
      <c r="Q219" s="166"/>
    </row>
    <row r="220" spans="1:17" ht="12.75">
      <c r="A220" s="174"/>
      <c r="B220" s="175"/>
      <c r="C220" s="228" t="s">
        <v>350</v>
      </c>
      <c r="D220" s="229"/>
      <c r="E220" s="177">
        <v>63.84</v>
      </c>
      <c r="F220" s="178"/>
      <c r="G220" s="179"/>
      <c r="H220" s="180"/>
      <c r="I220" s="181"/>
      <c r="J220" s="180"/>
      <c r="K220" s="181"/>
      <c r="M220" s="176" t="s">
        <v>350</v>
      </c>
      <c r="O220" s="176"/>
      <c r="Q220" s="166"/>
    </row>
    <row r="221" spans="1:17" ht="12.75">
      <c r="A221" s="174"/>
      <c r="B221" s="175"/>
      <c r="C221" s="228" t="s">
        <v>351</v>
      </c>
      <c r="D221" s="229"/>
      <c r="E221" s="177">
        <v>5.39</v>
      </c>
      <c r="F221" s="178"/>
      <c r="G221" s="179"/>
      <c r="H221" s="180"/>
      <c r="I221" s="181"/>
      <c r="J221" s="180"/>
      <c r="K221" s="181"/>
      <c r="M221" s="176" t="s">
        <v>351</v>
      </c>
      <c r="O221" s="176"/>
      <c r="Q221" s="166"/>
    </row>
    <row r="222" spans="1:82" ht="12.75">
      <c r="A222" s="167">
        <v>60</v>
      </c>
      <c r="B222" s="168" t="s">
        <v>352</v>
      </c>
      <c r="C222" s="169" t="s">
        <v>353</v>
      </c>
      <c r="D222" s="170" t="s">
        <v>110</v>
      </c>
      <c r="E222" s="171">
        <v>459.605</v>
      </c>
      <c r="F222" s="171">
        <v>0</v>
      </c>
      <c r="G222" s="172">
        <f>E222*F222</f>
        <v>0</v>
      </c>
      <c r="H222" s="173">
        <v>0</v>
      </c>
      <c r="I222" s="173">
        <f>E222*H222</f>
        <v>0</v>
      </c>
      <c r="J222" s="173">
        <v>0</v>
      </c>
      <c r="K222" s="173">
        <f>E222*J222</f>
        <v>0</v>
      </c>
      <c r="Q222" s="166">
        <v>2</v>
      </c>
      <c r="AA222" s="143">
        <v>1</v>
      </c>
      <c r="AB222" s="143">
        <v>1</v>
      </c>
      <c r="AC222" s="143">
        <v>1</v>
      </c>
      <c r="BB222" s="143">
        <v>1</v>
      </c>
      <c r="BC222" s="143">
        <f>IF(BB222=1,G222,0)</f>
        <v>0</v>
      </c>
      <c r="BD222" s="143">
        <f>IF(BB222=2,G222,0)</f>
        <v>0</v>
      </c>
      <c r="BE222" s="143">
        <f>IF(BB222=3,G222,0)</f>
        <v>0</v>
      </c>
      <c r="BF222" s="143">
        <f>IF(BB222=4,G222,0)</f>
        <v>0</v>
      </c>
      <c r="BG222" s="143">
        <f>IF(BB222=5,G222,0)</f>
        <v>0</v>
      </c>
      <c r="CA222" s="143">
        <v>1</v>
      </c>
      <c r="CB222" s="143">
        <v>1</v>
      </c>
      <c r="CC222" s="166"/>
      <c r="CD222" s="166"/>
    </row>
    <row r="223" spans="1:82" ht="12.75">
      <c r="A223" s="167">
        <v>61</v>
      </c>
      <c r="B223" s="168" t="s">
        <v>354</v>
      </c>
      <c r="C223" s="169" t="s">
        <v>355</v>
      </c>
      <c r="D223" s="170" t="s">
        <v>110</v>
      </c>
      <c r="E223" s="171">
        <v>175.03</v>
      </c>
      <c r="F223" s="171">
        <v>0</v>
      </c>
      <c r="G223" s="172">
        <f>E223*F223</f>
        <v>0</v>
      </c>
      <c r="H223" s="173">
        <v>0.00633</v>
      </c>
      <c r="I223" s="173">
        <f>E223*H223</f>
        <v>1.1079398999999999</v>
      </c>
      <c r="J223" s="173">
        <v>0</v>
      </c>
      <c r="K223" s="173">
        <f>E223*J223</f>
        <v>0</v>
      </c>
      <c r="Q223" s="166">
        <v>2</v>
      </c>
      <c r="AA223" s="143">
        <v>1</v>
      </c>
      <c r="AB223" s="143">
        <v>1</v>
      </c>
      <c r="AC223" s="143">
        <v>1</v>
      </c>
      <c r="BB223" s="143">
        <v>1</v>
      </c>
      <c r="BC223" s="143">
        <f>IF(BB223=1,G223,0)</f>
        <v>0</v>
      </c>
      <c r="BD223" s="143">
        <f>IF(BB223=2,G223,0)</f>
        <v>0</v>
      </c>
      <c r="BE223" s="143">
        <f>IF(BB223=3,G223,0)</f>
        <v>0</v>
      </c>
      <c r="BF223" s="143">
        <f>IF(BB223=4,G223,0)</f>
        <v>0</v>
      </c>
      <c r="BG223" s="143">
        <f>IF(BB223=5,G223,0)</f>
        <v>0</v>
      </c>
      <c r="CA223" s="143">
        <v>1</v>
      </c>
      <c r="CB223" s="143">
        <v>1</v>
      </c>
      <c r="CC223" s="166"/>
      <c r="CD223" s="166"/>
    </row>
    <row r="224" spans="1:17" ht="12.75">
      <c r="A224" s="174"/>
      <c r="B224" s="175"/>
      <c r="C224" s="228" t="s">
        <v>250</v>
      </c>
      <c r="D224" s="229"/>
      <c r="E224" s="177">
        <v>0</v>
      </c>
      <c r="F224" s="178"/>
      <c r="G224" s="179"/>
      <c r="H224" s="180"/>
      <c r="I224" s="181"/>
      <c r="J224" s="180"/>
      <c r="K224" s="181"/>
      <c r="M224" s="176" t="s">
        <v>250</v>
      </c>
      <c r="O224" s="176"/>
      <c r="Q224" s="166"/>
    </row>
    <row r="225" spans="1:17" ht="12.75">
      <c r="A225" s="174"/>
      <c r="B225" s="175"/>
      <c r="C225" s="228" t="s">
        <v>356</v>
      </c>
      <c r="D225" s="229"/>
      <c r="E225" s="177">
        <v>23.94</v>
      </c>
      <c r="F225" s="178"/>
      <c r="G225" s="179"/>
      <c r="H225" s="180"/>
      <c r="I225" s="181"/>
      <c r="J225" s="180"/>
      <c r="K225" s="181"/>
      <c r="M225" s="176" t="s">
        <v>356</v>
      </c>
      <c r="O225" s="176"/>
      <c r="Q225" s="166"/>
    </row>
    <row r="226" spans="1:17" ht="12.75">
      <c r="A226" s="174"/>
      <c r="B226" s="175"/>
      <c r="C226" s="228" t="s">
        <v>357</v>
      </c>
      <c r="D226" s="229"/>
      <c r="E226" s="177">
        <v>11.97</v>
      </c>
      <c r="F226" s="178"/>
      <c r="G226" s="179"/>
      <c r="H226" s="180"/>
      <c r="I226" s="181"/>
      <c r="J226" s="180"/>
      <c r="K226" s="181"/>
      <c r="M226" s="176" t="s">
        <v>357</v>
      </c>
      <c r="O226" s="176"/>
      <c r="Q226" s="166"/>
    </row>
    <row r="227" spans="1:17" ht="12.75">
      <c r="A227" s="174"/>
      <c r="B227" s="175"/>
      <c r="C227" s="228" t="s">
        <v>358</v>
      </c>
      <c r="D227" s="229"/>
      <c r="E227" s="177">
        <v>7.98</v>
      </c>
      <c r="F227" s="178"/>
      <c r="G227" s="179"/>
      <c r="H227" s="180"/>
      <c r="I227" s="181"/>
      <c r="J227" s="180"/>
      <c r="K227" s="181"/>
      <c r="M227" s="176" t="s">
        <v>358</v>
      </c>
      <c r="O227" s="176"/>
      <c r="Q227" s="166"/>
    </row>
    <row r="228" spans="1:17" ht="12.75">
      <c r="A228" s="174"/>
      <c r="B228" s="175"/>
      <c r="C228" s="228" t="s">
        <v>359</v>
      </c>
      <c r="D228" s="229"/>
      <c r="E228" s="177">
        <v>3.99</v>
      </c>
      <c r="F228" s="178"/>
      <c r="G228" s="179"/>
      <c r="H228" s="180"/>
      <c r="I228" s="181"/>
      <c r="J228" s="180"/>
      <c r="K228" s="181"/>
      <c r="M228" s="176" t="s">
        <v>359</v>
      </c>
      <c r="O228" s="176"/>
      <c r="Q228" s="166"/>
    </row>
    <row r="229" spans="1:17" ht="12.75">
      <c r="A229" s="174"/>
      <c r="B229" s="175"/>
      <c r="C229" s="228" t="s">
        <v>340</v>
      </c>
      <c r="D229" s="229"/>
      <c r="E229" s="177">
        <v>24.67</v>
      </c>
      <c r="F229" s="178"/>
      <c r="G229" s="179"/>
      <c r="H229" s="180"/>
      <c r="I229" s="181"/>
      <c r="J229" s="180"/>
      <c r="K229" s="181"/>
      <c r="M229" s="176" t="s">
        <v>340</v>
      </c>
      <c r="O229" s="176"/>
      <c r="Q229" s="166"/>
    </row>
    <row r="230" spans="1:17" ht="12.75">
      <c r="A230" s="174"/>
      <c r="B230" s="175"/>
      <c r="C230" s="228" t="s">
        <v>360</v>
      </c>
      <c r="D230" s="229"/>
      <c r="E230" s="177">
        <v>7.98</v>
      </c>
      <c r="F230" s="178"/>
      <c r="G230" s="179"/>
      <c r="H230" s="180"/>
      <c r="I230" s="181"/>
      <c r="J230" s="180"/>
      <c r="K230" s="181"/>
      <c r="M230" s="176" t="s">
        <v>360</v>
      </c>
      <c r="O230" s="176"/>
      <c r="Q230" s="166"/>
    </row>
    <row r="231" spans="1:17" ht="12.75">
      <c r="A231" s="174"/>
      <c r="B231" s="175"/>
      <c r="C231" s="228" t="s">
        <v>361</v>
      </c>
      <c r="D231" s="229"/>
      <c r="E231" s="177">
        <v>15.96</v>
      </c>
      <c r="F231" s="178"/>
      <c r="G231" s="179"/>
      <c r="H231" s="180"/>
      <c r="I231" s="181"/>
      <c r="J231" s="180"/>
      <c r="K231" s="181"/>
      <c r="M231" s="176" t="s">
        <v>361</v>
      </c>
      <c r="O231" s="176"/>
      <c r="Q231" s="166"/>
    </row>
    <row r="232" spans="1:17" ht="12.75">
      <c r="A232" s="174"/>
      <c r="B232" s="175"/>
      <c r="C232" s="228" t="s">
        <v>362</v>
      </c>
      <c r="D232" s="229"/>
      <c r="E232" s="177">
        <v>15.96</v>
      </c>
      <c r="F232" s="178"/>
      <c r="G232" s="179"/>
      <c r="H232" s="180"/>
      <c r="I232" s="181"/>
      <c r="J232" s="180"/>
      <c r="K232" s="181"/>
      <c r="M232" s="176" t="s">
        <v>362</v>
      </c>
      <c r="O232" s="176"/>
      <c r="Q232" s="166"/>
    </row>
    <row r="233" spans="1:17" ht="12.75">
      <c r="A233" s="174"/>
      <c r="B233" s="175"/>
      <c r="C233" s="228" t="s">
        <v>363</v>
      </c>
      <c r="D233" s="229"/>
      <c r="E233" s="177">
        <v>7.98</v>
      </c>
      <c r="F233" s="178"/>
      <c r="G233" s="179"/>
      <c r="H233" s="180"/>
      <c r="I233" s="181"/>
      <c r="J233" s="180"/>
      <c r="K233" s="181"/>
      <c r="M233" s="176" t="s">
        <v>363</v>
      </c>
      <c r="O233" s="176"/>
      <c r="Q233" s="166"/>
    </row>
    <row r="234" spans="1:17" ht="12.75">
      <c r="A234" s="174"/>
      <c r="B234" s="175"/>
      <c r="C234" s="228" t="s">
        <v>364</v>
      </c>
      <c r="D234" s="229"/>
      <c r="E234" s="177">
        <v>7.98</v>
      </c>
      <c r="F234" s="178"/>
      <c r="G234" s="179"/>
      <c r="H234" s="180"/>
      <c r="I234" s="181"/>
      <c r="J234" s="180"/>
      <c r="K234" s="181"/>
      <c r="M234" s="176" t="s">
        <v>364</v>
      </c>
      <c r="O234" s="176"/>
      <c r="Q234" s="166"/>
    </row>
    <row r="235" spans="1:17" ht="12.75">
      <c r="A235" s="174"/>
      <c r="B235" s="175"/>
      <c r="C235" s="228" t="s">
        <v>365</v>
      </c>
      <c r="D235" s="229"/>
      <c r="E235" s="177">
        <v>2.85</v>
      </c>
      <c r="F235" s="178"/>
      <c r="G235" s="179"/>
      <c r="H235" s="180"/>
      <c r="I235" s="181"/>
      <c r="J235" s="180"/>
      <c r="K235" s="181"/>
      <c r="M235" s="176" t="s">
        <v>365</v>
      </c>
      <c r="O235" s="176"/>
      <c r="Q235" s="166"/>
    </row>
    <row r="236" spans="1:17" ht="12.75">
      <c r="A236" s="174"/>
      <c r="B236" s="175"/>
      <c r="C236" s="228" t="s">
        <v>366</v>
      </c>
      <c r="D236" s="229"/>
      <c r="E236" s="177">
        <v>1.05</v>
      </c>
      <c r="F236" s="178"/>
      <c r="G236" s="179"/>
      <c r="H236" s="180"/>
      <c r="I236" s="181"/>
      <c r="J236" s="180"/>
      <c r="K236" s="181"/>
      <c r="M236" s="176" t="s">
        <v>366</v>
      </c>
      <c r="O236" s="176"/>
      <c r="Q236" s="166"/>
    </row>
    <row r="237" spans="1:17" ht="12.75">
      <c r="A237" s="174"/>
      <c r="B237" s="175"/>
      <c r="C237" s="228" t="s">
        <v>367</v>
      </c>
      <c r="D237" s="229"/>
      <c r="E237" s="177">
        <v>1.14</v>
      </c>
      <c r="F237" s="178"/>
      <c r="G237" s="179"/>
      <c r="H237" s="180"/>
      <c r="I237" s="181"/>
      <c r="J237" s="180"/>
      <c r="K237" s="181"/>
      <c r="M237" s="176" t="s">
        <v>367</v>
      </c>
      <c r="O237" s="176"/>
      <c r="Q237" s="166"/>
    </row>
    <row r="238" spans="1:17" ht="12.75">
      <c r="A238" s="174"/>
      <c r="B238" s="175"/>
      <c r="C238" s="228" t="s">
        <v>368</v>
      </c>
      <c r="D238" s="229"/>
      <c r="E238" s="177">
        <v>19.95</v>
      </c>
      <c r="F238" s="178"/>
      <c r="G238" s="179"/>
      <c r="H238" s="180"/>
      <c r="I238" s="181"/>
      <c r="J238" s="180"/>
      <c r="K238" s="181"/>
      <c r="M238" s="176" t="s">
        <v>368</v>
      </c>
      <c r="O238" s="176"/>
      <c r="Q238" s="166"/>
    </row>
    <row r="239" spans="1:17" ht="12.75">
      <c r="A239" s="174"/>
      <c r="B239" s="175"/>
      <c r="C239" s="228" t="s">
        <v>331</v>
      </c>
      <c r="D239" s="229"/>
      <c r="E239" s="177">
        <v>0</v>
      </c>
      <c r="F239" s="178"/>
      <c r="G239" s="179"/>
      <c r="H239" s="180"/>
      <c r="I239" s="181"/>
      <c r="J239" s="180"/>
      <c r="K239" s="181"/>
      <c r="M239" s="176" t="s">
        <v>331</v>
      </c>
      <c r="O239" s="176"/>
      <c r="Q239" s="166"/>
    </row>
    <row r="240" spans="1:17" ht="12.75">
      <c r="A240" s="174"/>
      <c r="B240" s="175"/>
      <c r="C240" s="228" t="s">
        <v>369</v>
      </c>
      <c r="D240" s="229"/>
      <c r="E240" s="177">
        <v>20.16</v>
      </c>
      <c r="F240" s="178"/>
      <c r="G240" s="179"/>
      <c r="H240" s="180"/>
      <c r="I240" s="181"/>
      <c r="J240" s="180"/>
      <c r="K240" s="181"/>
      <c r="M240" s="176" t="s">
        <v>369</v>
      </c>
      <c r="O240" s="176"/>
      <c r="Q240" s="166"/>
    </row>
    <row r="241" spans="1:17" ht="12.75">
      <c r="A241" s="174"/>
      <c r="B241" s="175"/>
      <c r="C241" s="228" t="s">
        <v>370</v>
      </c>
      <c r="D241" s="229"/>
      <c r="E241" s="177">
        <v>1.47</v>
      </c>
      <c r="F241" s="178"/>
      <c r="G241" s="179"/>
      <c r="H241" s="180"/>
      <c r="I241" s="181"/>
      <c r="J241" s="180"/>
      <c r="K241" s="181"/>
      <c r="M241" s="176" t="s">
        <v>370</v>
      </c>
      <c r="O241" s="176"/>
      <c r="Q241" s="166"/>
    </row>
    <row r="242" spans="1:82" ht="12.75">
      <c r="A242" s="167">
        <v>62</v>
      </c>
      <c r="B242" s="168" t="s">
        <v>371</v>
      </c>
      <c r="C242" s="169" t="s">
        <v>372</v>
      </c>
      <c r="D242" s="170" t="s">
        <v>110</v>
      </c>
      <c r="E242" s="171">
        <v>175.03</v>
      </c>
      <c r="F242" s="171">
        <v>0</v>
      </c>
      <c r="G242" s="172">
        <f>E242*F242</f>
        <v>0</v>
      </c>
      <c r="H242" s="173">
        <v>0</v>
      </c>
      <c r="I242" s="173">
        <f>E242*H242</f>
        <v>0</v>
      </c>
      <c r="J242" s="173">
        <v>0</v>
      </c>
      <c r="K242" s="173">
        <f>E242*J242</f>
        <v>0</v>
      </c>
      <c r="Q242" s="166">
        <v>2</v>
      </c>
      <c r="AA242" s="143">
        <v>1</v>
      </c>
      <c r="AB242" s="143">
        <v>1</v>
      </c>
      <c r="AC242" s="143">
        <v>1</v>
      </c>
      <c r="BB242" s="143">
        <v>1</v>
      </c>
      <c r="BC242" s="143">
        <f>IF(BB242=1,G242,0)</f>
        <v>0</v>
      </c>
      <c r="BD242" s="143">
        <f>IF(BB242=2,G242,0)</f>
        <v>0</v>
      </c>
      <c r="BE242" s="143">
        <f>IF(BB242=3,G242,0)</f>
        <v>0</v>
      </c>
      <c r="BF242" s="143">
        <f>IF(BB242=4,G242,0)</f>
        <v>0</v>
      </c>
      <c r="BG242" s="143">
        <f>IF(BB242=5,G242,0)</f>
        <v>0</v>
      </c>
      <c r="CA242" s="143">
        <v>1</v>
      </c>
      <c r="CB242" s="143">
        <v>1</v>
      </c>
      <c r="CC242" s="166"/>
      <c r="CD242" s="166"/>
    </row>
    <row r="243" spans="1:82" ht="12.75">
      <c r="A243" s="167">
        <v>63</v>
      </c>
      <c r="B243" s="168" t="s">
        <v>373</v>
      </c>
      <c r="C243" s="169" t="s">
        <v>374</v>
      </c>
      <c r="D243" s="170" t="s">
        <v>156</v>
      </c>
      <c r="E243" s="171">
        <v>5.8628</v>
      </c>
      <c r="F243" s="171">
        <v>0</v>
      </c>
      <c r="G243" s="172">
        <f>E243*F243</f>
        <v>0</v>
      </c>
      <c r="H243" s="173">
        <v>1.01939</v>
      </c>
      <c r="I243" s="173">
        <f>E243*H243</f>
        <v>5.976479692</v>
      </c>
      <c r="J243" s="173">
        <v>0</v>
      </c>
      <c r="K243" s="173">
        <f>E243*J243</f>
        <v>0</v>
      </c>
      <c r="Q243" s="166">
        <v>2</v>
      </c>
      <c r="AA243" s="143">
        <v>1</v>
      </c>
      <c r="AB243" s="143">
        <v>1</v>
      </c>
      <c r="AC243" s="143">
        <v>1</v>
      </c>
      <c r="BB243" s="143">
        <v>1</v>
      </c>
      <c r="BC243" s="143">
        <f>IF(BB243=1,G243,0)</f>
        <v>0</v>
      </c>
      <c r="BD243" s="143">
        <f>IF(BB243=2,G243,0)</f>
        <v>0</v>
      </c>
      <c r="BE243" s="143">
        <f>IF(BB243=3,G243,0)</f>
        <v>0</v>
      </c>
      <c r="BF243" s="143">
        <f>IF(BB243=4,G243,0)</f>
        <v>0</v>
      </c>
      <c r="BG243" s="143">
        <f>IF(BB243=5,G243,0)</f>
        <v>0</v>
      </c>
      <c r="CA243" s="143">
        <v>1</v>
      </c>
      <c r="CB243" s="143">
        <v>1</v>
      </c>
      <c r="CC243" s="166"/>
      <c r="CD243" s="166"/>
    </row>
    <row r="244" spans="1:17" ht="12.75">
      <c r="A244" s="174"/>
      <c r="B244" s="175"/>
      <c r="C244" s="228" t="s">
        <v>375</v>
      </c>
      <c r="D244" s="229"/>
      <c r="E244" s="177">
        <v>5.8628</v>
      </c>
      <c r="F244" s="178"/>
      <c r="G244" s="179"/>
      <c r="H244" s="180"/>
      <c r="I244" s="181"/>
      <c r="J244" s="180"/>
      <c r="K244" s="181"/>
      <c r="M244" s="176" t="s">
        <v>375</v>
      </c>
      <c r="O244" s="176"/>
      <c r="Q244" s="166"/>
    </row>
    <row r="245" spans="1:82" ht="12.75">
      <c r="A245" s="167">
        <v>64</v>
      </c>
      <c r="B245" s="168" t="s">
        <v>376</v>
      </c>
      <c r="C245" s="169" t="s">
        <v>377</v>
      </c>
      <c r="D245" s="170" t="s">
        <v>90</v>
      </c>
      <c r="E245" s="171">
        <v>7.6278</v>
      </c>
      <c r="F245" s="171">
        <v>0</v>
      </c>
      <c r="G245" s="172">
        <f>E245*F245</f>
        <v>0</v>
      </c>
      <c r="H245" s="173">
        <v>2.52517</v>
      </c>
      <c r="I245" s="173">
        <f>E245*H245</f>
        <v>19.261491726</v>
      </c>
      <c r="J245" s="173">
        <v>0</v>
      </c>
      <c r="K245" s="173">
        <f>E245*J245</f>
        <v>0</v>
      </c>
      <c r="Q245" s="166">
        <v>2</v>
      </c>
      <c r="AA245" s="143">
        <v>1</v>
      </c>
      <c r="AB245" s="143">
        <v>1</v>
      </c>
      <c r="AC245" s="143">
        <v>1</v>
      </c>
      <c r="BB245" s="143">
        <v>1</v>
      </c>
      <c r="BC245" s="143">
        <f>IF(BB245=1,G245,0)</f>
        <v>0</v>
      </c>
      <c r="BD245" s="143">
        <f>IF(BB245=2,G245,0)</f>
        <v>0</v>
      </c>
      <c r="BE245" s="143">
        <f>IF(BB245=3,G245,0)</f>
        <v>0</v>
      </c>
      <c r="BF245" s="143">
        <f>IF(BB245=4,G245,0)</f>
        <v>0</v>
      </c>
      <c r="BG245" s="143">
        <f>IF(BB245=5,G245,0)</f>
        <v>0</v>
      </c>
      <c r="CA245" s="143">
        <v>1</v>
      </c>
      <c r="CB245" s="143">
        <v>1</v>
      </c>
      <c r="CC245" s="166"/>
      <c r="CD245" s="166"/>
    </row>
    <row r="246" spans="1:17" ht="12.75">
      <c r="A246" s="174"/>
      <c r="B246" s="175"/>
      <c r="C246" s="228" t="s">
        <v>250</v>
      </c>
      <c r="D246" s="229"/>
      <c r="E246" s="177">
        <v>0</v>
      </c>
      <c r="F246" s="178"/>
      <c r="G246" s="179"/>
      <c r="H246" s="180"/>
      <c r="I246" s="181"/>
      <c r="J246" s="180"/>
      <c r="K246" s="181"/>
      <c r="M246" s="176" t="s">
        <v>250</v>
      </c>
      <c r="O246" s="176"/>
      <c r="Q246" s="166"/>
    </row>
    <row r="247" spans="1:17" ht="12.75">
      <c r="A247" s="174"/>
      <c r="B247" s="175"/>
      <c r="C247" s="228" t="s">
        <v>378</v>
      </c>
      <c r="D247" s="229"/>
      <c r="E247" s="177">
        <v>2.532</v>
      </c>
      <c r="F247" s="178"/>
      <c r="G247" s="179"/>
      <c r="H247" s="180"/>
      <c r="I247" s="181"/>
      <c r="J247" s="180"/>
      <c r="K247" s="181"/>
      <c r="M247" s="176" t="s">
        <v>378</v>
      </c>
      <c r="O247" s="176"/>
      <c r="Q247" s="166"/>
    </row>
    <row r="248" spans="1:17" ht="12.75">
      <c r="A248" s="174"/>
      <c r="B248" s="175"/>
      <c r="C248" s="228" t="s">
        <v>379</v>
      </c>
      <c r="D248" s="229"/>
      <c r="E248" s="177">
        <v>1.2159</v>
      </c>
      <c r="F248" s="178"/>
      <c r="G248" s="179"/>
      <c r="H248" s="180"/>
      <c r="I248" s="181"/>
      <c r="J248" s="180"/>
      <c r="K248" s="181"/>
      <c r="M248" s="176" t="s">
        <v>379</v>
      </c>
      <c r="O248" s="176"/>
      <c r="Q248" s="166"/>
    </row>
    <row r="249" spans="1:17" ht="12.75">
      <c r="A249" s="174"/>
      <c r="B249" s="175"/>
      <c r="C249" s="228" t="s">
        <v>331</v>
      </c>
      <c r="D249" s="229"/>
      <c r="E249" s="177">
        <v>0</v>
      </c>
      <c r="F249" s="178"/>
      <c r="G249" s="179"/>
      <c r="H249" s="180"/>
      <c r="I249" s="181"/>
      <c r="J249" s="180"/>
      <c r="K249" s="181"/>
      <c r="M249" s="176" t="s">
        <v>331</v>
      </c>
      <c r="O249" s="176"/>
      <c r="Q249" s="166"/>
    </row>
    <row r="250" spans="1:17" ht="12.75">
      <c r="A250" s="174"/>
      <c r="B250" s="175"/>
      <c r="C250" s="228" t="s">
        <v>380</v>
      </c>
      <c r="D250" s="229"/>
      <c r="E250" s="177">
        <v>2.664</v>
      </c>
      <c r="F250" s="178"/>
      <c r="G250" s="179"/>
      <c r="H250" s="180"/>
      <c r="I250" s="181"/>
      <c r="J250" s="180"/>
      <c r="K250" s="181"/>
      <c r="M250" s="176" t="s">
        <v>380</v>
      </c>
      <c r="O250" s="176"/>
      <c r="Q250" s="166"/>
    </row>
    <row r="251" spans="1:17" ht="12.75">
      <c r="A251" s="174"/>
      <c r="B251" s="175"/>
      <c r="C251" s="228" t="s">
        <v>379</v>
      </c>
      <c r="D251" s="229"/>
      <c r="E251" s="177">
        <v>1.2159</v>
      </c>
      <c r="F251" s="178"/>
      <c r="G251" s="179"/>
      <c r="H251" s="180"/>
      <c r="I251" s="181"/>
      <c r="J251" s="180"/>
      <c r="K251" s="181"/>
      <c r="M251" s="176" t="s">
        <v>379</v>
      </c>
      <c r="O251" s="176"/>
      <c r="Q251" s="166"/>
    </row>
    <row r="252" spans="1:82" ht="12.75">
      <c r="A252" s="167">
        <v>65</v>
      </c>
      <c r="B252" s="168" t="s">
        <v>381</v>
      </c>
      <c r="C252" s="169" t="s">
        <v>382</v>
      </c>
      <c r="D252" s="170" t="s">
        <v>110</v>
      </c>
      <c r="E252" s="171">
        <v>50.852</v>
      </c>
      <c r="F252" s="171">
        <v>0</v>
      </c>
      <c r="G252" s="172">
        <f>E252*F252</f>
        <v>0</v>
      </c>
      <c r="H252" s="173">
        <v>0.00795</v>
      </c>
      <c r="I252" s="173">
        <f>E252*H252</f>
        <v>0.4042734</v>
      </c>
      <c r="J252" s="173">
        <v>0</v>
      </c>
      <c r="K252" s="173">
        <f>E252*J252</f>
        <v>0</v>
      </c>
      <c r="Q252" s="166">
        <v>2</v>
      </c>
      <c r="AA252" s="143">
        <v>1</v>
      </c>
      <c r="AB252" s="143">
        <v>1</v>
      </c>
      <c r="AC252" s="143">
        <v>1</v>
      </c>
      <c r="BB252" s="143">
        <v>1</v>
      </c>
      <c r="BC252" s="143">
        <f>IF(BB252=1,G252,0)</f>
        <v>0</v>
      </c>
      <c r="BD252" s="143">
        <f>IF(BB252=2,G252,0)</f>
        <v>0</v>
      </c>
      <c r="BE252" s="143">
        <f>IF(BB252=3,G252,0)</f>
        <v>0</v>
      </c>
      <c r="BF252" s="143">
        <f>IF(BB252=4,G252,0)</f>
        <v>0</v>
      </c>
      <c r="BG252" s="143">
        <f>IF(BB252=5,G252,0)</f>
        <v>0</v>
      </c>
      <c r="CA252" s="143">
        <v>1</v>
      </c>
      <c r="CB252" s="143">
        <v>1</v>
      </c>
      <c r="CC252" s="166"/>
      <c r="CD252" s="166"/>
    </row>
    <row r="253" spans="1:17" ht="12.75">
      <c r="A253" s="174"/>
      <c r="B253" s="175"/>
      <c r="C253" s="228" t="s">
        <v>250</v>
      </c>
      <c r="D253" s="229"/>
      <c r="E253" s="177">
        <v>0</v>
      </c>
      <c r="F253" s="178"/>
      <c r="G253" s="179"/>
      <c r="H253" s="180"/>
      <c r="I253" s="181"/>
      <c r="J253" s="180"/>
      <c r="K253" s="181"/>
      <c r="M253" s="176" t="s">
        <v>250</v>
      </c>
      <c r="O253" s="176"/>
      <c r="Q253" s="166"/>
    </row>
    <row r="254" spans="1:17" ht="12.75">
      <c r="A254" s="174"/>
      <c r="B254" s="175"/>
      <c r="C254" s="228" t="s">
        <v>383</v>
      </c>
      <c r="D254" s="229"/>
      <c r="E254" s="177">
        <v>16.88</v>
      </c>
      <c r="F254" s="178"/>
      <c r="G254" s="179"/>
      <c r="H254" s="180"/>
      <c r="I254" s="181"/>
      <c r="J254" s="180"/>
      <c r="K254" s="181"/>
      <c r="M254" s="176" t="s">
        <v>383</v>
      </c>
      <c r="O254" s="176"/>
      <c r="Q254" s="166"/>
    </row>
    <row r="255" spans="1:17" ht="12.75">
      <c r="A255" s="174"/>
      <c r="B255" s="175"/>
      <c r="C255" s="228" t="s">
        <v>384</v>
      </c>
      <c r="D255" s="229"/>
      <c r="E255" s="177">
        <v>8.106</v>
      </c>
      <c r="F255" s="178"/>
      <c r="G255" s="179"/>
      <c r="H255" s="180"/>
      <c r="I255" s="181"/>
      <c r="J255" s="180"/>
      <c r="K255" s="181"/>
      <c r="M255" s="176" t="s">
        <v>384</v>
      </c>
      <c r="O255" s="176"/>
      <c r="Q255" s="166"/>
    </row>
    <row r="256" spans="1:17" ht="12.75">
      <c r="A256" s="174"/>
      <c r="B256" s="175"/>
      <c r="C256" s="228" t="s">
        <v>331</v>
      </c>
      <c r="D256" s="229"/>
      <c r="E256" s="177">
        <v>0</v>
      </c>
      <c r="F256" s="178"/>
      <c r="G256" s="179"/>
      <c r="H256" s="180"/>
      <c r="I256" s="181"/>
      <c r="J256" s="180"/>
      <c r="K256" s="181"/>
      <c r="M256" s="176" t="s">
        <v>331</v>
      </c>
      <c r="O256" s="176"/>
      <c r="Q256" s="166"/>
    </row>
    <row r="257" spans="1:17" ht="12.75">
      <c r="A257" s="174"/>
      <c r="B257" s="175"/>
      <c r="C257" s="228" t="s">
        <v>385</v>
      </c>
      <c r="D257" s="229"/>
      <c r="E257" s="177">
        <v>17.76</v>
      </c>
      <c r="F257" s="178"/>
      <c r="G257" s="179"/>
      <c r="H257" s="180"/>
      <c r="I257" s="181"/>
      <c r="J257" s="180"/>
      <c r="K257" s="181"/>
      <c r="M257" s="176" t="s">
        <v>385</v>
      </c>
      <c r="O257" s="176"/>
      <c r="Q257" s="166"/>
    </row>
    <row r="258" spans="1:17" ht="12.75">
      <c r="A258" s="174"/>
      <c r="B258" s="175"/>
      <c r="C258" s="228" t="s">
        <v>384</v>
      </c>
      <c r="D258" s="229"/>
      <c r="E258" s="177">
        <v>8.106</v>
      </c>
      <c r="F258" s="178"/>
      <c r="G258" s="179"/>
      <c r="H258" s="180"/>
      <c r="I258" s="181"/>
      <c r="J258" s="180"/>
      <c r="K258" s="181"/>
      <c r="M258" s="176" t="s">
        <v>384</v>
      </c>
      <c r="O258" s="176"/>
      <c r="Q258" s="166"/>
    </row>
    <row r="259" spans="1:82" ht="12.75">
      <c r="A259" s="167">
        <v>66</v>
      </c>
      <c r="B259" s="168" t="s">
        <v>386</v>
      </c>
      <c r="C259" s="169" t="s">
        <v>387</v>
      </c>
      <c r="D259" s="170" t="s">
        <v>110</v>
      </c>
      <c r="E259" s="171">
        <v>50.852</v>
      </c>
      <c r="F259" s="171">
        <v>0</v>
      </c>
      <c r="G259" s="172">
        <f>E259*F259</f>
        <v>0</v>
      </c>
      <c r="H259" s="173">
        <v>0</v>
      </c>
      <c r="I259" s="173">
        <f>E259*H259</f>
        <v>0</v>
      </c>
      <c r="J259" s="173">
        <v>0</v>
      </c>
      <c r="K259" s="173">
        <f>E259*J259</f>
        <v>0</v>
      </c>
      <c r="Q259" s="166">
        <v>2</v>
      </c>
      <c r="AA259" s="143">
        <v>1</v>
      </c>
      <c r="AB259" s="143">
        <v>1</v>
      </c>
      <c r="AC259" s="143">
        <v>1</v>
      </c>
      <c r="BB259" s="143">
        <v>1</v>
      </c>
      <c r="BC259" s="143">
        <f>IF(BB259=1,G259,0)</f>
        <v>0</v>
      </c>
      <c r="BD259" s="143">
        <f>IF(BB259=2,G259,0)</f>
        <v>0</v>
      </c>
      <c r="BE259" s="143">
        <f>IF(BB259=3,G259,0)</f>
        <v>0</v>
      </c>
      <c r="BF259" s="143">
        <f>IF(BB259=4,G259,0)</f>
        <v>0</v>
      </c>
      <c r="BG259" s="143">
        <f>IF(BB259=5,G259,0)</f>
        <v>0</v>
      </c>
      <c r="CA259" s="143">
        <v>1</v>
      </c>
      <c r="CB259" s="143">
        <v>1</v>
      </c>
      <c r="CC259" s="166"/>
      <c r="CD259" s="166"/>
    </row>
    <row r="260" spans="1:82" ht="12.75">
      <c r="A260" s="167">
        <v>67</v>
      </c>
      <c r="B260" s="168" t="s">
        <v>388</v>
      </c>
      <c r="C260" s="169" t="s">
        <v>389</v>
      </c>
      <c r="D260" s="170" t="s">
        <v>156</v>
      </c>
      <c r="E260" s="171">
        <v>0.9153</v>
      </c>
      <c r="F260" s="171">
        <v>0</v>
      </c>
      <c r="G260" s="172">
        <f>E260*F260</f>
        <v>0</v>
      </c>
      <c r="H260" s="173">
        <v>1.01665</v>
      </c>
      <c r="I260" s="173">
        <f>E260*H260</f>
        <v>0.930539745</v>
      </c>
      <c r="J260" s="173">
        <v>0</v>
      </c>
      <c r="K260" s="173">
        <f>E260*J260</f>
        <v>0</v>
      </c>
      <c r="Q260" s="166">
        <v>2</v>
      </c>
      <c r="AA260" s="143">
        <v>1</v>
      </c>
      <c r="AB260" s="143">
        <v>1</v>
      </c>
      <c r="AC260" s="143">
        <v>1</v>
      </c>
      <c r="BB260" s="143">
        <v>1</v>
      </c>
      <c r="BC260" s="143">
        <f>IF(BB260=1,G260,0)</f>
        <v>0</v>
      </c>
      <c r="BD260" s="143">
        <f>IF(BB260=2,G260,0)</f>
        <v>0</v>
      </c>
      <c r="BE260" s="143">
        <f>IF(BB260=3,G260,0)</f>
        <v>0</v>
      </c>
      <c r="BF260" s="143">
        <f>IF(BB260=4,G260,0)</f>
        <v>0</v>
      </c>
      <c r="BG260" s="143">
        <f>IF(BB260=5,G260,0)</f>
        <v>0</v>
      </c>
      <c r="CA260" s="143">
        <v>1</v>
      </c>
      <c r="CB260" s="143">
        <v>1</v>
      </c>
      <c r="CC260" s="166"/>
      <c r="CD260" s="166"/>
    </row>
    <row r="261" spans="1:17" ht="12.75">
      <c r="A261" s="174"/>
      <c r="B261" s="175"/>
      <c r="C261" s="228" t="s">
        <v>390</v>
      </c>
      <c r="D261" s="229"/>
      <c r="E261" s="177">
        <v>0.9153</v>
      </c>
      <c r="F261" s="178"/>
      <c r="G261" s="179"/>
      <c r="H261" s="180"/>
      <c r="I261" s="181"/>
      <c r="J261" s="180"/>
      <c r="K261" s="181"/>
      <c r="M261" s="176" t="s">
        <v>390</v>
      </c>
      <c r="O261" s="176"/>
      <c r="Q261" s="166"/>
    </row>
    <row r="262" spans="1:82" ht="12.75">
      <c r="A262" s="167">
        <v>68</v>
      </c>
      <c r="B262" s="168" t="s">
        <v>391</v>
      </c>
      <c r="C262" s="169" t="s">
        <v>392</v>
      </c>
      <c r="D262" s="170" t="s">
        <v>110</v>
      </c>
      <c r="E262" s="171">
        <v>138.458</v>
      </c>
      <c r="F262" s="171">
        <v>0</v>
      </c>
      <c r="G262" s="172">
        <f>E262*F262</f>
        <v>0</v>
      </c>
      <c r="H262" s="173">
        <v>0.00128</v>
      </c>
      <c r="I262" s="173">
        <f>E262*H262</f>
        <v>0.17722624</v>
      </c>
      <c r="J262" s="173">
        <v>0</v>
      </c>
      <c r="K262" s="173">
        <f>E262*J262</f>
        <v>0</v>
      </c>
      <c r="Q262" s="166">
        <v>2</v>
      </c>
      <c r="AA262" s="143">
        <v>1</v>
      </c>
      <c r="AB262" s="143">
        <v>1</v>
      </c>
      <c r="AC262" s="143">
        <v>1</v>
      </c>
      <c r="BB262" s="143">
        <v>1</v>
      </c>
      <c r="BC262" s="143">
        <f>IF(BB262=1,G262,0)</f>
        <v>0</v>
      </c>
      <c r="BD262" s="143">
        <f>IF(BB262=2,G262,0)</f>
        <v>0</v>
      </c>
      <c r="BE262" s="143">
        <f>IF(BB262=3,G262,0)</f>
        <v>0</v>
      </c>
      <c r="BF262" s="143">
        <f>IF(BB262=4,G262,0)</f>
        <v>0</v>
      </c>
      <c r="BG262" s="143">
        <f>IF(BB262=5,G262,0)</f>
        <v>0</v>
      </c>
      <c r="CA262" s="143">
        <v>1</v>
      </c>
      <c r="CB262" s="143">
        <v>1</v>
      </c>
      <c r="CC262" s="166"/>
      <c r="CD262" s="166"/>
    </row>
    <row r="263" spans="1:17" ht="22.5">
      <c r="A263" s="174"/>
      <c r="B263" s="175"/>
      <c r="C263" s="228" t="s">
        <v>393</v>
      </c>
      <c r="D263" s="229"/>
      <c r="E263" s="177">
        <v>106</v>
      </c>
      <c r="F263" s="178"/>
      <c r="G263" s="179"/>
      <c r="H263" s="180"/>
      <c r="I263" s="181"/>
      <c r="J263" s="180"/>
      <c r="K263" s="181"/>
      <c r="M263" s="176" t="s">
        <v>393</v>
      </c>
      <c r="O263" s="176"/>
      <c r="Q263" s="166"/>
    </row>
    <row r="264" spans="1:17" ht="12.75">
      <c r="A264" s="174"/>
      <c r="B264" s="175"/>
      <c r="C264" s="228" t="s">
        <v>394</v>
      </c>
      <c r="D264" s="229"/>
      <c r="E264" s="177">
        <v>21.65</v>
      </c>
      <c r="F264" s="178"/>
      <c r="G264" s="179"/>
      <c r="H264" s="180"/>
      <c r="I264" s="181"/>
      <c r="J264" s="180"/>
      <c r="K264" s="181"/>
      <c r="M264" s="176" t="s">
        <v>394</v>
      </c>
      <c r="O264" s="176"/>
      <c r="Q264" s="166"/>
    </row>
    <row r="265" spans="1:17" ht="12.75">
      <c r="A265" s="174"/>
      <c r="B265" s="175"/>
      <c r="C265" s="228" t="s">
        <v>395</v>
      </c>
      <c r="D265" s="229"/>
      <c r="E265" s="177">
        <v>10.808</v>
      </c>
      <c r="F265" s="178"/>
      <c r="G265" s="179"/>
      <c r="H265" s="180"/>
      <c r="I265" s="181"/>
      <c r="J265" s="180"/>
      <c r="K265" s="181"/>
      <c r="M265" s="176" t="s">
        <v>395</v>
      </c>
      <c r="O265" s="176"/>
      <c r="Q265" s="166"/>
    </row>
    <row r="266" spans="1:59" ht="12.75">
      <c r="A266" s="182"/>
      <c r="B266" s="183" t="s">
        <v>79</v>
      </c>
      <c r="C266" s="184" t="str">
        <f>CONCATENATE(B174," ",C174)</f>
        <v>4 Vodorovné konstrukce</v>
      </c>
      <c r="D266" s="185"/>
      <c r="E266" s="186"/>
      <c r="F266" s="187"/>
      <c r="G266" s="188">
        <f>SUM(G174:G265)</f>
        <v>0</v>
      </c>
      <c r="H266" s="189"/>
      <c r="I266" s="190">
        <f>SUM(I174:I265)</f>
        <v>553.8630709070001</v>
      </c>
      <c r="J266" s="189"/>
      <c r="K266" s="190">
        <f>SUM(K174:K265)</f>
        <v>0</v>
      </c>
      <c r="Q266" s="166">
        <v>4</v>
      </c>
      <c r="BC266" s="191">
        <f>SUM(BC174:BC265)</f>
        <v>0</v>
      </c>
      <c r="BD266" s="191">
        <f>SUM(BD174:BD265)</f>
        <v>0</v>
      </c>
      <c r="BE266" s="191">
        <f>SUM(BE174:BE265)</f>
        <v>0</v>
      </c>
      <c r="BF266" s="191">
        <f>SUM(BF174:BF265)</f>
        <v>0</v>
      </c>
      <c r="BG266" s="191">
        <f>SUM(BG174:BG265)</f>
        <v>0</v>
      </c>
    </row>
    <row r="267" spans="1:17" ht="12.75">
      <c r="A267" s="158" t="s">
        <v>76</v>
      </c>
      <c r="B267" s="159" t="s">
        <v>396</v>
      </c>
      <c r="C267" s="160" t="s">
        <v>397</v>
      </c>
      <c r="D267" s="161"/>
      <c r="E267" s="162"/>
      <c r="F267" s="162"/>
      <c r="G267" s="163"/>
      <c r="H267" s="164"/>
      <c r="I267" s="165"/>
      <c r="J267" s="164"/>
      <c r="K267" s="165"/>
      <c r="Q267" s="166">
        <v>1</v>
      </c>
    </row>
    <row r="268" spans="1:82" ht="12.75">
      <c r="A268" s="167">
        <v>69</v>
      </c>
      <c r="B268" s="168" t="s">
        <v>398</v>
      </c>
      <c r="C268" s="169" t="s">
        <v>399</v>
      </c>
      <c r="D268" s="170" t="s">
        <v>106</v>
      </c>
      <c r="E268" s="171">
        <v>3.3</v>
      </c>
      <c r="F268" s="171">
        <v>0</v>
      </c>
      <c r="G268" s="172">
        <f>E268*F268</f>
        <v>0</v>
      </c>
      <c r="H268" s="173">
        <v>0.11373</v>
      </c>
      <c r="I268" s="173">
        <f>E268*H268</f>
        <v>0.37530899999999995</v>
      </c>
      <c r="J268" s="173">
        <v>0</v>
      </c>
      <c r="K268" s="173">
        <f>E268*J268</f>
        <v>0</v>
      </c>
      <c r="Q268" s="166">
        <v>2</v>
      </c>
      <c r="AA268" s="143">
        <v>1</v>
      </c>
      <c r="AB268" s="143">
        <v>1</v>
      </c>
      <c r="AC268" s="143">
        <v>1</v>
      </c>
      <c r="BB268" s="143">
        <v>1</v>
      </c>
      <c r="BC268" s="143">
        <f>IF(BB268=1,G268,0)</f>
        <v>0</v>
      </c>
      <c r="BD268" s="143">
        <f>IF(BB268=2,G268,0)</f>
        <v>0</v>
      </c>
      <c r="BE268" s="143">
        <f>IF(BB268=3,G268,0)</f>
        <v>0</v>
      </c>
      <c r="BF268" s="143">
        <f>IF(BB268=4,G268,0)</f>
        <v>0</v>
      </c>
      <c r="BG268" s="143">
        <f>IF(BB268=5,G268,0)</f>
        <v>0</v>
      </c>
      <c r="CA268" s="143">
        <v>1</v>
      </c>
      <c r="CB268" s="143">
        <v>1</v>
      </c>
      <c r="CC268" s="166"/>
      <c r="CD268" s="166"/>
    </row>
    <row r="269" spans="1:17" ht="12.75">
      <c r="A269" s="174"/>
      <c r="B269" s="175"/>
      <c r="C269" s="228" t="s">
        <v>400</v>
      </c>
      <c r="D269" s="229"/>
      <c r="E269" s="177">
        <v>3.3</v>
      </c>
      <c r="F269" s="178"/>
      <c r="G269" s="179"/>
      <c r="H269" s="180"/>
      <c r="I269" s="181"/>
      <c r="J269" s="180"/>
      <c r="K269" s="181"/>
      <c r="M269" s="176" t="s">
        <v>400</v>
      </c>
      <c r="O269" s="176"/>
      <c r="Q269" s="166"/>
    </row>
    <row r="270" spans="1:82" ht="12.75">
      <c r="A270" s="167">
        <v>70</v>
      </c>
      <c r="B270" s="168" t="s">
        <v>401</v>
      </c>
      <c r="C270" s="169" t="s">
        <v>402</v>
      </c>
      <c r="D270" s="170" t="s">
        <v>110</v>
      </c>
      <c r="E270" s="171">
        <v>1.1761</v>
      </c>
      <c r="F270" s="171">
        <v>0</v>
      </c>
      <c r="G270" s="172">
        <f>E270*F270</f>
        <v>0</v>
      </c>
      <c r="H270" s="173">
        <v>0.00816</v>
      </c>
      <c r="I270" s="173">
        <f>E270*H270</f>
        <v>0.009596976</v>
      </c>
      <c r="J270" s="173">
        <v>0</v>
      </c>
      <c r="K270" s="173">
        <f>E270*J270</f>
        <v>0</v>
      </c>
      <c r="Q270" s="166">
        <v>2</v>
      </c>
      <c r="AA270" s="143">
        <v>1</v>
      </c>
      <c r="AB270" s="143">
        <v>1</v>
      </c>
      <c r="AC270" s="143">
        <v>1</v>
      </c>
      <c r="BB270" s="143">
        <v>1</v>
      </c>
      <c r="BC270" s="143">
        <f>IF(BB270=1,G270,0)</f>
        <v>0</v>
      </c>
      <c r="BD270" s="143">
        <f>IF(BB270=2,G270,0)</f>
        <v>0</v>
      </c>
      <c r="BE270" s="143">
        <f>IF(BB270=3,G270,0)</f>
        <v>0</v>
      </c>
      <c r="BF270" s="143">
        <f>IF(BB270=4,G270,0)</f>
        <v>0</v>
      </c>
      <c r="BG270" s="143">
        <f>IF(BB270=5,G270,0)</f>
        <v>0</v>
      </c>
      <c r="CA270" s="143">
        <v>1</v>
      </c>
      <c r="CB270" s="143">
        <v>1</v>
      </c>
      <c r="CC270" s="166"/>
      <c r="CD270" s="166"/>
    </row>
    <row r="271" spans="1:17" ht="12.75">
      <c r="A271" s="174"/>
      <c r="B271" s="175"/>
      <c r="C271" s="228" t="s">
        <v>403</v>
      </c>
      <c r="D271" s="229"/>
      <c r="E271" s="177">
        <v>1.1761</v>
      </c>
      <c r="F271" s="178"/>
      <c r="G271" s="179"/>
      <c r="H271" s="180"/>
      <c r="I271" s="181"/>
      <c r="J271" s="180"/>
      <c r="K271" s="181"/>
      <c r="M271" s="176" t="s">
        <v>403</v>
      </c>
      <c r="O271" s="176"/>
      <c r="Q271" s="166"/>
    </row>
    <row r="272" spans="1:82" ht="12.75">
      <c r="A272" s="167">
        <v>71</v>
      </c>
      <c r="B272" s="168" t="s">
        <v>404</v>
      </c>
      <c r="C272" s="169" t="s">
        <v>405</v>
      </c>
      <c r="D272" s="170" t="s">
        <v>110</v>
      </c>
      <c r="E272" s="171">
        <v>1.1761</v>
      </c>
      <c r="F272" s="171">
        <v>0</v>
      </c>
      <c r="G272" s="172">
        <f>E272*F272</f>
        <v>0</v>
      </c>
      <c r="H272" s="173">
        <v>0</v>
      </c>
      <c r="I272" s="173">
        <f>E272*H272</f>
        <v>0</v>
      </c>
      <c r="J272" s="173">
        <v>0</v>
      </c>
      <c r="K272" s="173">
        <f>E272*J272</f>
        <v>0</v>
      </c>
      <c r="Q272" s="166">
        <v>2</v>
      </c>
      <c r="AA272" s="143">
        <v>1</v>
      </c>
      <c r="AB272" s="143">
        <v>1</v>
      </c>
      <c r="AC272" s="143">
        <v>1</v>
      </c>
      <c r="BB272" s="143">
        <v>1</v>
      </c>
      <c r="BC272" s="143">
        <f>IF(BB272=1,G272,0)</f>
        <v>0</v>
      </c>
      <c r="BD272" s="143">
        <f>IF(BB272=2,G272,0)</f>
        <v>0</v>
      </c>
      <c r="BE272" s="143">
        <f>IF(BB272=3,G272,0)</f>
        <v>0</v>
      </c>
      <c r="BF272" s="143">
        <f>IF(BB272=4,G272,0)</f>
        <v>0</v>
      </c>
      <c r="BG272" s="143">
        <f>IF(BB272=5,G272,0)</f>
        <v>0</v>
      </c>
      <c r="CA272" s="143">
        <v>1</v>
      </c>
      <c r="CB272" s="143">
        <v>1</v>
      </c>
      <c r="CC272" s="166"/>
      <c r="CD272" s="166"/>
    </row>
    <row r="273" spans="1:17" ht="12.75">
      <c r="A273" s="174"/>
      <c r="B273" s="175"/>
      <c r="C273" s="228" t="s">
        <v>403</v>
      </c>
      <c r="D273" s="229"/>
      <c r="E273" s="177">
        <v>1.1761</v>
      </c>
      <c r="F273" s="178"/>
      <c r="G273" s="179"/>
      <c r="H273" s="180"/>
      <c r="I273" s="181"/>
      <c r="J273" s="180"/>
      <c r="K273" s="181"/>
      <c r="M273" s="176" t="s">
        <v>403</v>
      </c>
      <c r="O273" s="176"/>
      <c r="Q273" s="166"/>
    </row>
    <row r="274" spans="1:82" ht="12.75">
      <c r="A274" s="167">
        <v>72</v>
      </c>
      <c r="B274" s="168" t="s">
        <v>406</v>
      </c>
      <c r="C274" s="169" t="s">
        <v>407</v>
      </c>
      <c r="D274" s="170" t="s">
        <v>110</v>
      </c>
      <c r="E274" s="171">
        <v>42.5448</v>
      </c>
      <c r="F274" s="171">
        <v>0</v>
      </c>
      <c r="G274" s="172">
        <f>E274*F274</f>
        <v>0</v>
      </c>
      <c r="H274" s="173">
        <v>0</v>
      </c>
      <c r="I274" s="173">
        <f>E274*H274</f>
        <v>0</v>
      </c>
      <c r="J274" s="173">
        <v>0</v>
      </c>
      <c r="K274" s="173">
        <f>E274*J274</f>
        <v>0</v>
      </c>
      <c r="Q274" s="166">
        <v>2</v>
      </c>
      <c r="AA274" s="143">
        <v>12</v>
      </c>
      <c r="AB274" s="143">
        <v>0</v>
      </c>
      <c r="AC274" s="143">
        <v>111</v>
      </c>
      <c r="BB274" s="143">
        <v>1</v>
      </c>
      <c r="BC274" s="143">
        <f>IF(BB274=1,G274,0)</f>
        <v>0</v>
      </c>
      <c r="BD274" s="143">
        <f>IF(BB274=2,G274,0)</f>
        <v>0</v>
      </c>
      <c r="BE274" s="143">
        <f>IF(BB274=3,G274,0)</f>
        <v>0</v>
      </c>
      <c r="BF274" s="143">
        <f>IF(BB274=4,G274,0)</f>
        <v>0</v>
      </c>
      <c r="BG274" s="143">
        <f>IF(BB274=5,G274,0)</f>
        <v>0</v>
      </c>
      <c r="CA274" s="143">
        <v>12</v>
      </c>
      <c r="CB274" s="143">
        <v>0</v>
      </c>
      <c r="CC274" s="166"/>
      <c r="CD274" s="166"/>
    </row>
    <row r="275" spans="1:17" ht="22.5">
      <c r="A275" s="174"/>
      <c r="B275" s="175"/>
      <c r="C275" s="228" t="s">
        <v>408</v>
      </c>
      <c r="D275" s="229"/>
      <c r="E275" s="177">
        <v>40.1923</v>
      </c>
      <c r="F275" s="178"/>
      <c r="G275" s="179"/>
      <c r="H275" s="180"/>
      <c r="I275" s="181"/>
      <c r="J275" s="180"/>
      <c r="K275" s="181"/>
      <c r="M275" s="176" t="s">
        <v>408</v>
      </c>
      <c r="O275" s="176"/>
      <c r="Q275" s="166"/>
    </row>
    <row r="276" spans="1:17" ht="12.75">
      <c r="A276" s="174"/>
      <c r="B276" s="175"/>
      <c r="C276" s="228" t="s">
        <v>409</v>
      </c>
      <c r="D276" s="229"/>
      <c r="E276" s="177">
        <v>2.3525</v>
      </c>
      <c r="F276" s="178"/>
      <c r="G276" s="179"/>
      <c r="H276" s="180"/>
      <c r="I276" s="181"/>
      <c r="J276" s="180"/>
      <c r="K276" s="181"/>
      <c r="M276" s="176" t="s">
        <v>409</v>
      </c>
      <c r="O276" s="176"/>
      <c r="Q276" s="166"/>
    </row>
    <row r="277" spans="1:82" ht="12.75">
      <c r="A277" s="167">
        <v>73</v>
      </c>
      <c r="B277" s="168" t="s">
        <v>406</v>
      </c>
      <c r="C277" s="169" t="s">
        <v>410</v>
      </c>
      <c r="D277" s="170" t="s">
        <v>411</v>
      </c>
      <c r="E277" s="171">
        <v>4919.25</v>
      </c>
      <c r="F277" s="171">
        <v>0</v>
      </c>
      <c r="G277" s="172">
        <f>E277*F277</f>
        <v>0</v>
      </c>
      <c r="H277" s="173">
        <v>0.001</v>
      </c>
      <c r="I277" s="173">
        <f>E277*H277</f>
        <v>4.91925</v>
      </c>
      <c r="J277" s="173">
        <v>0</v>
      </c>
      <c r="K277" s="173">
        <f>E277*J277</f>
        <v>0</v>
      </c>
      <c r="Q277" s="166">
        <v>2</v>
      </c>
      <c r="AA277" s="143">
        <v>12</v>
      </c>
      <c r="AB277" s="143">
        <v>0</v>
      </c>
      <c r="AC277" s="143">
        <v>110</v>
      </c>
      <c r="BB277" s="143">
        <v>1</v>
      </c>
      <c r="BC277" s="143">
        <f>IF(BB277=1,G277,0)</f>
        <v>0</v>
      </c>
      <c r="BD277" s="143">
        <f>IF(BB277=2,G277,0)</f>
        <v>0</v>
      </c>
      <c r="BE277" s="143">
        <f>IF(BB277=3,G277,0)</f>
        <v>0</v>
      </c>
      <c r="BF277" s="143">
        <f>IF(BB277=4,G277,0)</f>
        <v>0</v>
      </c>
      <c r="BG277" s="143">
        <f>IF(BB277=5,G277,0)</f>
        <v>0</v>
      </c>
      <c r="CA277" s="143">
        <v>12</v>
      </c>
      <c r="CB277" s="143">
        <v>0</v>
      </c>
      <c r="CC277" s="166"/>
      <c r="CD277" s="166"/>
    </row>
    <row r="278" spans="1:82" ht="12.75">
      <c r="A278" s="167">
        <v>74</v>
      </c>
      <c r="B278" s="168" t="s">
        <v>412</v>
      </c>
      <c r="C278" s="169" t="s">
        <v>407</v>
      </c>
      <c r="D278" s="170" t="s">
        <v>110</v>
      </c>
      <c r="E278" s="171">
        <v>39.0258</v>
      </c>
      <c r="F278" s="171">
        <v>0</v>
      </c>
      <c r="G278" s="172">
        <f>E278*F278</f>
        <v>0</v>
      </c>
      <c r="H278" s="173">
        <v>0</v>
      </c>
      <c r="I278" s="173">
        <f>E278*H278</f>
        <v>0</v>
      </c>
      <c r="J278" s="173">
        <v>0</v>
      </c>
      <c r="K278" s="173">
        <f>E278*J278</f>
        <v>0</v>
      </c>
      <c r="Q278" s="166">
        <v>2</v>
      </c>
      <c r="AA278" s="143">
        <v>12</v>
      </c>
      <c r="AB278" s="143">
        <v>0</v>
      </c>
      <c r="AC278" s="143">
        <v>112</v>
      </c>
      <c r="BB278" s="143">
        <v>1</v>
      </c>
      <c r="BC278" s="143">
        <f>IF(BB278=1,G278,0)</f>
        <v>0</v>
      </c>
      <c r="BD278" s="143">
        <f>IF(BB278=2,G278,0)</f>
        <v>0</v>
      </c>
      <c r="BE278" s="143">
        <f>IF(BB278=3,G278,0)</f>
        <v>0</v>
      </c>
      <c r="BF278" s="143">
        <f>IF(BB278=4,G278,0)</f>
        <v>0</v>
      </c>
      <c r="BG278" s="143">
        <f>IF(BB278=5,G278,0)</f>
        <v>0</v>
      </c>
      <c r="CA278" s="143">
        <v>12</v>
      </c>
      <c r="CB278" s="143">
        <v>0</v>
      </c>
      <c r="CC278" s="166"/>
      <c r="CD278" s="166"/>
    </row>
    <row r="279" spans="1:17" ht="22.5">
      <c r="A279" s="174"/>
      <c r="B279" s="175"/>
      <c r="C279" s="228" t="s">
        <v>413</v>
      </c>
      <c r="D279" s="229"/>
      <c r="E279" s="177">
        <v>36.8473</v>
      </c>
      <c r="F279" s="178"/>
      <c r="G279" s="179"/>
      <c r="H279" s="180"/>
      <c r="I279" s="181"/>
      <c r="J279" s="180"/>
      <c r="K279" s="181"/>
      <c r="M279" s="176" t="s">
        <v>413</v>
      </c>
      <c r="O279" s="176"/>
      <c r="Q279" s="166"/>
    </row>
    <row r="280" spans="1:17" ht="12.75">
      <c r="A280" s="174"/>
      <c r="B280" s="175"/>
      <c r="C280" s="228" t="s">
        <v>414</v>
      </c>
      <c r="D280" s="229"/>
      <c r="E280" s="177">
        <v>2.1785</v>
      </c>
      <c r="F280" s="178"/>
      <c r="G280" s="179"/>
      <c r="H280" s="180"/>
      <c r="I280" s="181"/>
      <c r="J280" s="180"/>
      <c r="K280" s="181"/>
      <c r="M280" s="176" t="s">
        <v>414</v>
      </c>
      <c r="O280" s="176"/>
      <c r="Q280" s="166"/>
    </row>
    <row r="281" spans="1:82" ht="12.75">
      <c r="A281" s="167">
        <v>75</v>
      </c>
      <c r="B281" s="168" t="s">
        <v>412</v>
      </c>
      <c r="C281" s="169" t="s">
        <v>410</v>
      </c>
      <c r="D281" s="170" t="s">
        <v>411</v>
      </c>
      <c r="E281" s="171">
        <v>4805.6</v>
      </c>
      <c r="F281" s="171">
        <v>0</v>
      </c>
      <c r="G281" s="172">
        <f>E281*F281</f>
        <v>0</v>
      </c>
      <c r="H281" s="173">
        <v>0.001</v>
      </c>
      <c r="I281" s="173">
        <f>E281*H281</f>
        <v>4.8056</v>
      </c>
      <c r="J281" s="173">
        <v>0</v>
      </c>
      <c r="K281" s="173">
        <f>E281*J281</f>
        <v>0</v>
      </c>
      <c r="Q281" s="166">
        <v>2</v>
      </c>
      <c r="AA281" s="143">
        <v>12</v>
      </c>
      <c r="AB281" s="143">
        <v>0</v>
      </c>
      <c r="AC281" s="143">
        <v>113</v>
      </c>
      <c r="BB281" s="143">
        <v>1</v>
      </c>
      <c r="BC281" s="143">
        <f>IF(BB281=1,G281,0)</f>
        <v>0</v>
      </c>
      <c r="BD281" s="143">
        <f>IF(BB281=2,G281,0)</f>
        <v>0</v>
      </c>
      <c r="BE281" s="143">
        <f>IF(BB281=3,G281,0)</f>
        <v>0</v>
      </c>
      <c r="BF281" s="143">
        <f>IF(BB281=4,G281,0)</f>
        <v>0</v>
      </c>
      <c r="BG281" s="143">
        <f>IF(BB281=5,G281,0)</f>
        <v>0</v>
      </c>
      <c r="CA281" s="143">
        <v>12</v>
      </c>
      <c r="CB281" s="143">
        <v>0</v>
      </c>
      <c r="CC281" s="166"/>
      <c r="CD281" s="166"/>
    </row>
    <row r="282" spans="1:59" ht="12.75">
      <c r="A282" s="182"/>
      <c r="B282" s="183" t="s">
        <v>79</v>
      </c>
      <c r="C282" s="184" t="str">
        <f>CONCATENATE(B267," ",C267)</f>
        <v>43 Schodiště</v>
      </c>
      <c r="D282" s="185"/>
      <c r="E282" s="186"/>
      <c r="F282" s="187"/>
      <c r="G282" s="188">
        <f>SUM(G267:G281)</f>
        <v>0</v>
      </c>
      <c r="H282" s="189"/>
      <c r="I282" s="190">
        <f>SUM(I267:I281)</f>
        <v>10.109755975999999</v>
      </c>
      <c r="J282" s="189"/>
      <c r="K282" s="190">
        <f>SUM(K267:K281)</f>
        <v>0</v>
      </c>
      <c r="Q282" s="166">
        <v>4</v>
      </c>
      <c r="BC282" s="191">
        <f>SUM(BC267:BC281)</f>
        <v>0</v>
      </c>
      <c r="BD282" s="191">
        <f>SUM(BD267:BD281)</f>
        <v>0</v>
      </c>
      <c r="BE282" s="191">
        <f>SUM(BE267:BE281)</f>
        <v>0</v>
      </c>
      <c r="BF282" s="191">
        <f>SUM(BF267:BF281)</f>
        <v>0</v>
      </c>
      <c r="BG282" s="191">
        <f>SUM(BG267:BG281)</f>
        <v>0</v>
      </c>
    </row>
    <row r="283" spans="1:17" ht="12.75">
      <c r="A283" s="158" t="s">
        <v>76</v>
      </c>
      <c r="B283" s="159" t="s">
        <v>415</v>
      </c>
      <c r="C283" s="160" t="s">
        <v>416</v>
      </c>
      <c r="D283" s="161"/>
      <c r="E283" s="162"/>
      <c r="F283" s="162"/>
      <c r="G283" s="163"/>
      <c r="H283" s="164"/>
      <c r="I283" s="165"/>
      <c r="J283" s="164"/>
      <c r="K283" s="165"/>
      <c r="Q283" s="166">
        <v>1</v>
      </c>
    </row>
    <row r="284" spans="1:82" ht="22.5">
      <c r="A284" s="167">
        <v>76</v>
      </c>
      <c r="B284" s="168" t="s">
        <v>417</v>
      </c>
      <c r="C284" s="169" t="s">
        <v>418</v>
      </c>
      <c r="D284" s="170" t="s">
        <v>110</v>
      </c>
      <c r="E284" s="171">
        <v>180</v>
      </c>
      <c r="F284" s="171">
        <v>0</v>
      </c>
      <c r="G284" s="172">
        <f>E284*F284</f>
        <v>0</v>
      </c>
      <c r="H284" s="173">
        <v>0</v>
      </c>
      <c r="I284" s="173">
        <f>E284*H284</f>
        <v>0</v>
      </c>
      <c r="J284" s="173">
        <v>-0.138</v>
      </c>
      <c r="K284" s="173">
        <f>E284*J284</f>
        <v>-24.840000000000003</v>
      </c>
      <c r="Q284" s="166">
        <v>2</v>
      </c>
      <c r="AA284" s="143">
        <v>1</v>
      </c>
      <c r="AB284" s="143">
        <v>1</v>
      </c>
      <c r="AC284" s="143">
        <v>1</v>
      </c>
      <c r="BB284" s="143">
        <v>1</v>
      </c>
      <c r="BC284" s="143">
        <f>IF(BB284=1,G284,0)</f>
        <v>0</v>
      </c>
      <c r="BD284" s="143">
        <f>IF(BB284=2,G284,0)</f>
        <v>0</v>
      </c>
      <c r="BE284" s="143">
        <f>IF(BB284=3,G284,0)</f>
        <v>0</v>
      </c>
      <c r="BF284" s="143">
        <f>IF(BB284=4,G284,0)</f>
        <v>0</v>
      </c>
      <c r="BG284" s="143">
        <f>IF(BB284=5,G284,0)</f>
        <v>0</v>
      </c>
      <c r="CA284" s="143">
        <v>1</v>
      </c>
      <c r="CB284" s="143">
        <v>1</v>
      </c>
      <c r="CC284" s="166"/>
      <c r="CD284" s="166"/>
    </row>
    <row r="285" spans="1:82" ht="12.75">
      <c r="A285" s="167">
        <v>77</v>
      </c>
      <c r="B285" s="168" t="s">
        <v>419</v>
      </c>
      <c r="C285" s="169" t="s">
        <v>420</v>
      </c>
      <c r="D285" s="170" t="s">
        <v>110</v>
      </c>
      <c r="E285" s="171">
        <v>191</v>
      </c>
      <c r="F285" s="171">
        <v>0</v>
      </c>
      <c r="G285" s="172">
        <f>E285*F285</f>
        <v>0</v>
      </c>
      <c r="H285" s="173">
        <v>0.30361</v>
      </c>
      <c r="I285" s="173">
        <f>E285*H285</f>
        <v>57.989509999999996</v>
      </c>
      <c r="J285" s="173">
        <v>0</v>
      </c>
      <c r="K285" s="173">
        <f>E285*J285</f>
        <v>0</v>
      </c>
      <c r="Q285" s="166">
        <v>2</v>
      </c>
      <c r="AA285" s="143">
        <v>1</v>
      </c>
      <c r="AB285" s="143">
        <v>1</v>
      </c>
      <c r="AC285" s="143">
        <v>1</v>
      </c>
      <c r="BB285" s="143">
        <v>1</v>
      </c>
      <c r="BC285" s="143">
        <f>IF(BB285=1,G285,0)</f>
        <v>0</v>
      </c>
      <c r="BD285" s="143">
        <f>IF(BB285=2,G285,0)</f>
        <v>0</v>
      </c>
      <c r="BE285" s="143">
        <f>IF(BB285=3,G285,0)</f>
        <v>0</v>
      </c>
      <c r="BF285" s="143">
        <f>IF(BB285=4,G285,0)</f>
        <v>0</v>
      </c>
      <c r="BG285" s="143">
        <f>IF(BB285=5,G285,0)</f>
        <v>0</v>
      </c>
      <c r="CA285" s="143">
        <v>1</v>
      </c>
      <c r="CB285" s="143">
        <v>1</v>
      </c>
      <c r="CC285" s="166"/>
      <c r="CD285" s="166"/>
    </row>
    <row r="286" spans="1:17" ht="12.75">
      <c r="A286" s="174"/>
      <c r="B286" s="175"/>
      <c r="C286" s="228" t="s">
        <v>421</v>
      </c>
      <c r="D286" s="229"/>
      <c r="E286" s="177">
        <v>191</v>
      </c>
      <c r="F286" s="178"/>
      <c r="G286" s="179"/>
      <c r="H286" s="180"/>
      <c r="I286" s="181"/>
      <c r="J286" s="180"/>
      <c r="K286" s="181"/>
      <c r="M286" s="176" t="s">
        <v>421</v>
      </c>
      <c r="O286" s="176"/>
      <c r="Q286" s="166"/>
    </row>
    <row r="287" spans="1:82" ht="12.75">
      <c r="A287" s="167">
        <v>78</v>
      </c>
      <c r="B287" s="168" t="s">
        <v>422</v>
      </c>
      <c r="C287" s="169" t="s">
        <v>423</v>
      </c>
      <c r="D287" s="170" t="s">
        <v>110</v>
      </c>
      <c r="E287" s="171">
        <v>56.76</v>
      </c>
      <c r="F287" s="171">
        <v>0</v>
      </c>
      <c r="G287" s="172">
        <f>E287*F287</f>
        <v>0</v>
      </c>
      <c r="H287" s="173">
        <v>0.50601</v>
      </c>
      <c r="I287" s="173">
        <f>E287*H287</f>
        <v>28.721127599999996</v>
      </c>
      <c r="J287" s="173">
        <v>0</v>
      </c>
      <c r="K287" s="173">
        <f>E287*J287</f>
        <v>0</v>
      </c>
      <c r="Q287" s="166">
        <v>2</v>
      </c>
      <c r="AA287" s="143">
        <v>1</v>
      </c>
      <c r="AB287" s="143">
        <v>1</v>
      </c>
      <c r="AC287" s="143">
        <v>1</v>
      </c>
      <c r="BB287" s="143">
        <v>1</v>
      </c>
      <c r="BC287" s="143">
        <f>IF(BB287=1,G287,0)</f>
        <v>0</v>
      </c>
      <c r="BD287" s="143">
        <f>IF(BB287=2,G287,0)</f>
        <v>0</v>
      </c>
      <c r="BE287" s="143">
        <f>IF(BB287=3,G287,0)</f>
        <v>0</v>
      </c>
      <c r="BF287" s="143">
        <f>IF(BB287=4,G287,0)</f>
        <v>0</v>
      </c>
      <c r="BG287" s="143">
        <f>IF(BB287=5,G287,0)</f>
        <v>0</v>
      </c>
      <c r="CA287" s="143">
        <v>1</v>
      </c>
      <c r="CB287" s="143">
        <v>1</v>
      </c>
      <c r="CC287" s="166"/>
      <c r="CD287" s="166"/>
    </row>
    <row r="288" spans="1:17" ht="12.75">
      <c r="A288" s="174"/>
      <c r="B288" s="175"/>
      <c r="C288" s="228" t="s">
        <v>424</v>
      </c>
      <c r="D288" s="229"/>
      <c r="E288" s="177">
        <v>56.76</v>
      </c>
      <c r="F288" s="178"/>
      <c r="G288" s="179"/>
      <c r="H288" s="180"/>
      <c r="I288" s="181"/>
      <c r="J288" s="180"/>
      <c r="K288" s="181"/>
      <c r="M288" s="176" t="s">
        <v>424</v>
      </c>
      <c r="O288" s="176"/>
      <c r="Q288" s="166"/>
    </row>
    <row r="289" spans="1:82" ht="12.75">
      <c r="A289" s="167">
        <v>79</v>
      </c>
      <c r="B289" s="168" t="s">
        <v>425</v>
      </c>
      <c r="C289" s="169" t="s">
        <v>426</v>
      </c>
      <c r="D289" s="170" t="s">
        <v>110</v>
      </c>
      <c r="E289" s="171">
        <v>56.76</v>
      </c>
      <c r="F289" s="171">
        <v>0</v>
      </c>
      <c r="G289" s="172">
        <f>E289*F289</f>
        <v>0</v>
      </c>
      <c r="H289" s="173">
        <v>0.18907</v>
      </c>
      <c r="I289" s="173">
        <f>E289*H289</f>
        <v>10.731613199999998</v>
      </c>
      <c r="J289" s="173">
        <v>0</v>
      </c>
      <c r="K289" s="173">
        <f>E289*J289</f>
        <v>0</v>
      </c>
      <c r="Q289" s="166">
        <v>2</v>
      </c>
      <c r="AA289" s="143">
        <v>1</v>
      </c>
      <c r="AB289" s="143">
        <v>1</v>
      </c>
      <c r="AC289" s="143">
        <v>1</v>
      </c>
      <c r="BB289" s="143">
        <v>1</v>
      </c>
      <c r="BC289" s="143">
        <f>IF(BB289=1,G289,0)</f>
        <v>0</v>
      </c>
      <c r="BD289" s="143">
        <f>IF(BB289=2,G289,0)</f>
        <v>0</v>
      </c>
      <c r="BE289" s="143">
        <f>IF(BB289=3,G289,0)</f>
        <v>0</v>
      </c>
      <c r="BF289" s="143">
        <f>IF(BB289=4,G289,0)</f>
        <v>0</v>
      </c>
      <c r="BG289" s="143">
        <f>IF(BB289=5,G289,0)</f>
        <v>0</v>
      </c>
      <c r="CA289" s="143">
        <v>1</v>
      </c>
      <c r="CB289" s="143">
        <v>1</v>
      </c>
      <c r="CC289" s="166"/>
      <c r="CD289" s="166"/>
    </row>
    <row r="290" spans="1:82" ht="12.75">
      <c r="A290" s="167">
        <v>80</v>
      </c>
      <c r="B290" s="168" t="s">
        <v>427</v>
      </c>
      <c r="C290" s="169" t="s">
        <v>428</v>
      </c>
      <c r="D290" s="170" t="s">
        <v>110</v>
      </c>
      <c r="E290" s="171">
        <v>247.76</v>
      </c>
      <c r="F290" s="171">
        <v>0</v>
      </c>
      <c r="G290" s="172">
        <f>E290*F290</f>
        <v>0</v>
      </c>
      <c r="H290" s="173">
        <v>0.08565</v>
      </c>
      <c r="I290" s="173">
        <f>E290*H290</f>
        <v>21.220644</v>
      </c>
      <c r="J290" s="173">
        <v>0</v>
      </c>
      <c r="K290" s="173">
        <f>E290*J290</f>
        <v>0</v>
      </c>
      <c r="Q290" s="166">
        <v>2</v>
      </c>
      <c r="AA290" s="143">
        <v>1</v>
      </c>
      <c r="AB290" s="143">
        <v>0</v>
      </c>
      <c r="AC290" s="143">
        <v>0</v>
      </c>
      <c r="BB290" s="143">
        <v>1</v>
      </c>
      <c r="BC290" s="143">
        <f>IF(BB290=1,G290,0)</f>
        <v>0</v>
      </c>
      <c r="BD290" s="143">
        <f>IF(BB290=2,G290,0)</f>
        <v>0</v>
      </c>
      <c r="BE290" s="143">
        <f>IF(BB290=3,G290,0)</f>
        <v>0</v>
      </c>
      <c r="BF290" s="143">
        <f>IF(BB290=4,G290,0)</f>
        <v>0</v>
      </c>
      <c r="BG290" s="143">
        <f>IF(BB290=5,G290,0)</f>
        <v>0</v>
      </c>
      <c r="CA290" s="143">
        <v>1</v>
      </c>
      <c r="CB290" s="143">
        <v>0</v>
      </c>
      <c r="CC290" s="166"/>
      <c r="CD290" s="166"/>
    </row>
    <row r="291" spans="1:17" ht="12.75">
      <c r="A291" s="174"/>
      <c r="B291" s="175"/>
      <c r="C291" s="228" t="s">
        <v>429</v>
      </c>
      <c r="D291" s="229"/>
      <c r="E291" s="177">
        <v>67.76</v>
      </c>
      <c r="F291" s="178"/>
      <c r="G291" s="179"/>
      <c r="H291" s="180"/>
      <c r="I291" s="181"/>
      <c r="J291" s="180"/>
      <c r="K291" s="181"/>
      <c r="M291" s="176" t="s">
        <v>429</v>
      </c>
      <c r="O291" s="176"/>
      <c r="Q291" s="166"/>
    </row>
    <row r="292" spans="1:17" ht="12.75">
      <c r="A292" s="174"/>
      <c r="B292" s="175"/>
      <c r="C292" s="228" t="s">
        <v>430</v>
      </c>
      <c r="D292" s="229"/>
      <c r="E292" s="177">
        <v>180</v>
      </c>
      <c r="F292" s="178"/>
      <c r="G292" s="179"/>
      <c r="H292" s="180"/>
      <c r="I292" s="181"/>
      <c r="J292" s="180"/>
      <c r="K292" s="181"/>
      <c r="M292" s="176" t="s">
        <v>430</v>
      </c>
      <c r="O292" s="176"/>
      <c r="Q292" s="166"/>
    </row>
    <row r="293" spans="1:82" ht="22.5">
      <c r="A293" s="167">
        <v>81</v>
      </c>
      <c r="B293" s="168" t="s">
        <v>431</v>
      </c>
      <c r="C293" s="169" t="s">
        <v>432</v>
      </c>
      <c r="D293" s="170" t="s">
        <v>106</v>
      </c>
      <c r="E293" s="171">
        <v>23</v>
      </c>
      <c r="F293" s="171">
        <v>0</v>
      </c>
      <c r="G293" s="172">
        <f>E293*F293</f>
        <v>0</v>
      </c>
      <c r="H293" s="173">
        <v>0.21675</v>
      </c>
      <c r="I293" s="173">
        <f>E293*H293</f>
        <v>4.98525</v>
      </c>
      <c r="J293" s="173">
        <v>0</v>
      </c>
      <c r="K293" s="173">
        <f>E293*J293</f>
        <v>0</v>
      </c>
      <c r="Q293" s="166">
        <v>2</v>
      </c>
      <c r="AA293" s="143">
        <v>1</v>
      </c>
      <c r="AB293" s="143">
        <v>1</v>
      </c>
      <c r="AC293" s="143">
        <v>1</v>
      </c>
      <c r="BB293" s="143">
        <v>1</v>
      </c>
      <c r="BC293" s="143">
        <f>IF(BB293=1,G293,0)</f>
        <v>0</v>
      </c>
      <c r="BD293" s="143">
        <f>IF(BB293=2,G293,0)</f>
        <v>0</v>
      </c>
      <c r="BE293" s="143">
        <f>IF(BB293=3,G293,0)</f>
        <v>0</v>
      </c>
      <c r="BF293" s="143">
        <f>IF(BB293=4,G293,0)</f>
        <v>0</v>
      </c>
      <c r="BG293" s="143">
        <f>IF(BB293=5,G293,0)</f>
        <v>0</v>
      </c>
      <c r="CA293" s="143">
        <v>1</v>
      </c>
      <c r="CB293" s="143">
        <v>1</v>
      </c>
      <c r="CC293" s="166"/>
      <c r="CD293" s="166"/>
    </row>
    <row r="294" spans="1:82" ht="22.5">
      <c r="A294" s="167">
        <v>82</v>
      </c>
      <c r="B294" s="168" t="s">
        <v>433</v>
      </c>
      <c r="C294" s="169" t="s">
        <v>434</v>
      </c>
      <c r="D294" s="170" t="s">
        <v>106</v>
      </c>
      <c r="E294" s="171">
        <v>33</v>
      </c>
      <c r="F294" s="171">
        <v>0</v>
      </c>
      <c r="G294" s="172">
        <f>E294*F294</f>
        <v>0</v>
      </c>
      <c r="H294" s="173">
        <v>0.21675</v>
      </c>
      <c r="I294" s="173">
        <f>E294*H294</f>
        <v>7.15275</v>
      </c>
      <c r="J294" s="173">
        <v>0</v>
      </c>
      <c r="K294" s="173">
        <f>E294*J294</f>
        <v>0</v>
      </c>
      <c r="Q294" s="166">
        <v>2</v>
      </c>
      <c r="AA294" s="143">
        <v>1</v>
      </c>
      <c r="AB294" s="143">
        <v>1</v>
      </c>
      <c r="AC294" s="143">
        <v>1</v>
      </c>
      <c r="BB294" s="143">
        <v>1</v>
      </c>
      <c r="BC294" s="143">
        <f>IF(BB294=1,G294,0)</f>
        <v>0</v>
      </c>
      <c r="BD294" s="143">
        <f>IF(BB294=2,G294,0)</f>
        <v>0</v>
      </c>
      <c r="BE294" s="143">
        <f>IF(BB294=3,G294,0)</f>
        <v>0</v>
      </c>
      <c r="BF294" s="143">
        <f>IF(BB294=4,G294,0)</f>
        <v>0</v>
      </c>
      <c r="BG294" s="143">
        <f>IF(BB294=5,G294,0)</f>
        <v>0</v>
      </c>
      <c r="CA294" s="143">
        <v>1</v>
      </c>
      <c r="CB294" s="143">
        <v>1</v>
      </c>
      <c r="CC294" s="166"/>
      <c r="CD294" s="166"/>
    </row>
    <row r="295" spans="1:82" ht="12.75">
      <c r="A295" s="167">
        <v>83</v>
      </c>
      <c r="B295" s="168" t="s">
        <v>435</v>
      </c>
      <c r="C295" s="169" t="s">
        <v>436</v>
      </c>
      <c r="D295" s="170" t="s">
        <v>90</v>
      </c>
      <c r="E295" s="171">
        <v>5.04</v>
      </c>
      <c r="F295" s="171">
        <v>0</v>
      </c>
      <c r="G295" s="172">
        <f>E295*F295</f>
        <v>0</v>
      </c>
      <c r="H295" s="173">
        <v>2.37855</v>
      </c>
      <c r="I295" s="173">
        <f>E295*H295</f>
        <v>11.987892</v>
      </c>
      <c r="J295" s="173">
        <v>0</v>
      </c>
      <c r="K295" s="173">
        <f>E295*J295</f>
        <v>0</v>
      </c>
      <c r="Q295" s="166">
        <v>2</v>
      </c>
      <c r="AA295" s="143">
        <v>1</v>
      </c>
      <c r="AB295" s="143">
        <v>1</v>
      </c>
      <c r="AC295" s="143">
        <v>1</v>
      </c>
      <c r="BB295" s="143">
        <v>1</v>
      </c>
      <c r="BC295" s="143">
        <f>IF(BB295=1,G295,0)</f>
        <v>0</v>
      </c>
      <c r="BD295" s="143">
        <f>IF(BB295=2,G295,0)</f>
        <v>0</v>
      </c>
      <c r="BE295" s="143">
        <f>IF(BB295=3,G295,0)</f>
        <v>0</v>
      </c>
      <c r="BF295" s="143">
        <f>IF(BB295=4,G295,0)</f>
        <v>0</v>
      </c>
      <c r="BG295" s="143">
        <f>IF(BB295=5,G295,0)</f>
        <v>0</v>
      </c>
      <c r="CA295" s="143">
        <v>1</v>
      </c>
      <c r="CB295" s="143">
        <v>1</v>
      </c>
      <c r="CC295" s="166"/>
      <c r="CD295" s="166"/>
    </row>
    <row r="296" spans="1:17" ht="12.75">
      <c r="A296" s="174"/>
      <c r="B296" s="175"/>
      <c r="C296" s="228" t="s">
        <v>437</v>
      </c>
      <c r="D296" s="229"/>
      <c r="E296" s="177">
        <v>5.04</v>
      </c>
      <c r="F296" s="178"/>
      <c r="G296" s="179"/>
      <c r="H296" s="180"/>
      <c r="I296" s="181"/>
      <c r="J296" s="180"/>
      <c r="K296" s="181"/>
      <c r="M296" s="176" t="s">
        <v>437</v>
      </c>
      <c r="O296" s="176"/>
      <c r="Q296" s="166"/>
    </row>
    <row r="297" spans="1:82" ht="12.75">
      <c r="A297" s="167">
        <v>84</v>
      </c>
      <c r="B297" s="168" t="s">
        <v>438</v>
      </c>
      <c r="C297" s="169" t="s">
        <v>439</v>
      </c>
      <c r="D297" s="170" t="s">
        <v>110</v>
      </c>
      <c r="E297" s="171">
        <v>69.1152</v>
      </c>
      <c r="F297" s="171">
        <v>0</v>
      </c>
      <c r="G297" s="172">
        <f>E297*F297</f>
        <v>0</v>
      </c>
      <c r="H297" s="173">
        <v>0.165</v>
      </c>
      <c r="I297" s="173">
        <f>E297*H297</f>
        <v>11.404008000000001</v>
      </c>
      <c r="J297" s="173">
        <v>0</v>
      </c>
      <c r="K297" s="173">
        <f>E297*J297</f>
        <v>0</v>
      </c>
      <c r="Q297" s="166">
        <v>2</v>
      </c>
      <c r="AA297" s="143">
        <v>12</v>
      </c>
      <c r="AB297" s="143">
        <v>0</v>
      </c>
      <c r="AC297" s="143">
        <v>214</v>
      </c>
      <c r="BB297" s="143">
        <v>1</v>
      </c>
      <c r="BC297" s="143">
        <f>IF(BB297=1,G297,0)</f>
        <v>0</v>
      </c>
      <c r="BD297" s="143">
        <f>IF(BB297=2,G297,0)</f>
        <v>0</v>
      </c>
      <c r="BE297" s="143">
        <f>IF(BB297=3,G297,0)</f>
        <v>0</v>
      </c>
      <c r="BF297" s="143">
        <f>IF(BB297=4,G297,0)</f>
        <v>0</v>
      </c>
      <c r="BG297" s="143">
        <f>IF(BB297=5,G297,0)</f>
        <v>0</v>
      </c>
      <c r="CA297" s="143">
        <v>12</v>
      </c>
      <c r="CB297" s="143">
        <v>0</v>
      </c>
      <c r="CC297" s="166"/>
      <c r="CD297" s="166"/>
    </row>
    <row r="298" spans="1:17" ht="12.75">
      <c r="A298" s="174"/>
      <c r="B298" s="175"/>
      <c r="C298" s="228" t="s">
        <v>440</v>
      </c>
      <c r="D298" s="229"/>
      <c r="E298" s="177">
        <v>69.1152</v>
      </c>
      <c r="F298" s="178"/>
      <c r="G298" s="179"/>
      <c r="H298" s="180"/>
      <c r="I298" s="181"/>
      <c r="J298" s="180"/>
      <c r="K298" s="181"/>
      <c r="M298" s="176" t="s">
        <v>440</v>
      </c>
      <c r="O298" s="176"/>
      <c r="Q298" s="166"/>
    </row>
    <row r="299" spans="1:59" ht="12.75">
      <c r="A299" s="182"/>
      <c r="B299" s="183" t="s">
        <v>79</v>
      </c>
      <c r="C299" s="184" t="str">
        <f>CONCATENATE(B283," ",C283)</f>
        <v>5 Komunikace</v>
      </c>
      <c r="D299" s="185"/>
      <c r="E299" s="186"/>
      <c r="F299" s="187"/>
      <c r="G299" s="188">
        <f>SUM(G283:G298)</f>
        <v>0</v>
      </c>
      <c r="H299" s="189"/>
      <c r="I299" s="190">
        <f>SUM(I283:I298)</f>
        <v>154.19279479999997</v>
      </c>
      <c r="J299" s="189"/>
      <c r="K299" s="190">
        <f>SUM(K283:K298)</f>
        <v>-24.840000000000003</v>
      </c>
      <c r="Q299" s="166">
        <v>4</v>
      </c>
      <c r="BC299" s="191">
        <f>SUM(BC283:BC298)</f>
        <v>0</v>
      </c>
      <c r="BD299" s="191">
        <f>SUM(BD283:BD298)</f>
        <v>0</v>
      </c>
      <c r="BE299" s="191">
        <f>SUM(BE283:BE298)</f>
        <v>0</v>
      </c>
      <c r="BF299" s="191">
        <f>SUM(BF283:BF298)</f>
        <v>0</v>
      </c>
      <c r="BG299" s="191">
        <f>SUM(BG283:BG298)</f>
        <v>0</v>
      </c>
    </row>
    <row r="300" spans="1:17" ht="12.75">
      <c r="A300" s="158" t="s">
        <v>76</v>
      </c>
      <c r="B300" s="159" t="s">
        <v>441</v>
      </c>
      <c r="C300" s="160" t="s">
        <v>442</v>
      </c>
      <c r="D300" s="161"/>
      <c r="E300" s="162"/>
      <c r="F300" s="162"/>
      <c r="G300" s="163"/>
      <c r="H300" s="164"/>
      <c r="I300" s="165"/>
      <c r="J300" s="164"/>
      <c r="K300" s="165"/>
      <c r="Q300" s="166">
        <v>1</v>
      </c>
    </row>
    <row r="301" spans="1:82" ht="12.75">
      <c r="A301" s="167">
        <v>85</v>
      </c>
      <c r="B301" s="168" t="s">
        <v>419</v>
      </c>
      <c r="C301" s="169" t="s">
        <v>420</v>
      </c>
      <c r="D301" s="170" t="s">
        <v>110</v>
      </c>
      <c r="E301" s="171">
        <v>3.5</v>
      </c>
      <c r="F301" s="171">
        <v>0</v>
      </c>
      <c r="G301" s="172">
        <f>E301*F301</f>
        <v>0</v>
      </c>
      <c r="H301" s="173">
        <v>0.30361</v>
      </c>
      <c r="I301" s="173">
        <f>E301*H301</f>
        <v>1.062635</v>
      </c>
      <c r="J301" s="173">
        <v>0</v>
      </c>
      <c r="K301" s="173">
        <f>E301*J301</f>
        <v>0</v>
      </c>
      <c r="Q301" s="166">
        <v>2</v>
      </c>
      <c r="AA301" s="143">
        <v>1</v>
      </c>
      <c r="AB301" s="143">
        <v>1</v>
      </c>
      <c r="AC301" s="143">
        <v>1</v>
      </c>
      <c r="BB301" s="143">
        <v>1</v>
      </c>
      <c r="BC301" s="143">
        <f>IF(BB301=1,G301,0)</f>
        <v>0</v>
      </c>
      <c r="BD301" s="143">
        <f>IF(BB301=2,G301,0)</f>
        <v>0</v>
      </c>
      <c r="BE301" s="143">
        <f>IF(BB301=3,G301,0)</f>
        <v>0</v>
      </c>
      <c r="BF301" s="143">
        <f>IF(BB301=4,G301,0)</f>
        <v>0</v>
      </c>
      <c r="BG301" s="143">
        <f>IF(BB301=5,G301,0)</f>
        <v>0</v>
      </c>
      <c r="CA301" s="143">
        <v>1</v>
      </c>
      <c r="CB301" s="143">
        <v>1</v>
      </c>
      <c r="CC301" s="166"/>
      <c r="CD301" s="166"/>
    </row>
    <row r="302" spans="1:17" ht="12.75">
      <c r="A302" s="174"/>
      <c r="B302" s="175"/>
      <c r="C302" s="228" t="s">
        <v>443</v>
      </c>
      <c r="D302" s="229"/>
      <c r="E302" s="177">
        <v>3.5</v>
      </c>
      <c r="F302" s="178"/>
      <c r="G302" s="179"/>
      <c r="H302" s="180"/>
      <c r="I302" s="181"/>
      <c r="J302" s="180"/>
      <c r="K302" s="181"/>
      <c r="M302" s="176" t="s">
        <v>443</v>
      </c>
      <c r="O302" s="176"/>
      <c r="Q302" s="166"/>
    </row>
    <row r="303" spans="1:82" ht="12.75">
      <c r="A303" s="167">
        <v>86</v>
      </c>
      <c r="B303" s="168" t="s">
        <v>444</v>
      </c>
      <c r="C303" s="169" t="s">
        <v>445</v>
      </c>
      <c r="D303" s="170" t="s">
        <v>110</v>
      </c>
      <c r="E303" s="171">
        <v>3.5</v>
      </c>
      <c r="F303" s="171">
        <v>0</v>
      </c>
      <c r="G303" s="172">
        <f>E303*F303</f>
        <v>0</v>
      </c>
      <c r="H303" s="173">
        <v>0.28362</v>
      </c>
      <c r="I303" s="173">
        <f>E303*H303</f>
        <v>0.9926699999999999</v>
      </c>
      <c r="J303" s="173">
        <v>0</v>
      </c>
      <c r="K303" s="173">
        <f>E303*J303</f>
        <v>0</v>
      </c>
      <c r="Q303" s="166">
        <v>2</v>
      </c>
      <c r="AA303" s="143">
        <v>1</v>
      </c>
      <c r="AB303" s="143">
        <v>1</v>
      </c>
      <c r="AC303" s="143">
        <v>1</v>
      </c>
      <c r="BB303" s="143">
        <v>1</v>
      </c>
      <c r="BC303" s="143">
        <f>IF(BB303=1,G303,0)</f>
        <v>0</v>
      </c>
      <c r="BD303" s="143">
        <f>IF(BB303=2,G303,0)</f>
        <v>0</v>
      </c>
      <c r="BE303" s="143">
        <f>IF(BB303=3,G303,0)</f>
        <v>0</v>
      </c>
      <c r="BF303" s="143">
        <f>IF(BB303=4,G303,0)</f>
        <v>0</v>
      </c>
      <c r="BG303" s="143">
        <f>IF(BB303=5,G303,0)</f>
        <v>0</v>
      </c>
      <c r="CA303" s="143">
        <v>1</v>
      </c>
      <c r="CB303" s="143">
        <v>1</v>
      </c>
      <c r="CC303" s="166"/>
      <c r="CD303" s="166"/>
    </row>
    <row r="304" spans="1:59" ht="12.75">
      <c r="A304" s="182"/>
      <c r="B304" s="183" t="s">
        <v>79</v>
      </c>
      <c r="C304" s="184" t="str">
        <f>CONCATENATE(B300," ",C300)</f>
        <v>59 Dlažby a předlažby komunikací</v>
      </c>
      <c r="D304" s="185"/>
      <c r="E304" s="186"/>
      <c r="F304" s="187"/>
      <c r="G304" s="188">
        <f>SUM(G300:G303)</f>
        <v>0</v>
      </c>
      <c r="H304" s="189"/>
      <c r="I304" s="190">
        <f>SUM(I300:I303)</f>
        <v>2.0553049999999997</v>
      </c>
      <c r="J304" s="189"/>
      <c r="K304" s="190">
        <f>SUM(K300:K303)</f>
        <v>0</v>
      </c>
      <c r="Q304" s="166">
        <v>4</v>
      </c>
      <c r="BC304" s="191">
        <f>SUM(BC300:BC303)</f>
        <v>0</v>
      </c>
      <c r="BD304" s="191">
        <f>SUM(BD300:BD303)</f>
        <v>0</v>
      </c>
      <c r="BE304" s="191">
        <f>SUM(BE300:BE303)</f>
        <v>0</v>
      </c>
      <c r="BF304" s="191">
        <f>SUM(BF300:BF303)</f>
        <v>0</v>
      </c>
      <c r="BG304" s="191">
        <f>SUM(BG300:BG303)</f>
        <v>0</v>
      </c>
    </row>
    <row r="305" spans="1:17" ht="12.75">
      <c r="A305" s="158" t="s">
        <v>76</v>
      </c>
      <c r="B305" s="159" t="s">
        <v>446</v>
      </c>
      <c r="C305" s="160" t="s">
        <v>447</v>
      </c>
      <c r="D305" s="161"/>
      <c r="E305" s="162"/>
      <c r="F305" s="162"/>
      <c r="G305" s="163"/>
      <c r="H305" s="164"/>
      <c r="I305" s="165"/>
      <c r="J305" s="164"/>
      <c r="K305" s="165"/>
      <c r="Q305" s="166">
        <v>1</v>
      </c>
    </row>
    <row r="306" spans="1:82" ht="12.75">
      <c r="A306" s="167">
        <v>87</v>
      </c>
      <c r="B306" s="168" t="s">
        <v>448</v>
      </c>
      <c r="C306" s="169" t="s">
        <v>449</v>
      </c>
      <c r="D306" s="170" t="s">
        <v>110</v>
      </c>
      <c r="E306" s="171">
        <v>631.98</v>
      </c>
      <c r="F306" s="171">
        <v>0</v>
      </c>
      <c r="G306" s="172">
        <f>E306*F306</f>
        <v>0</v>
      </c>
      <c r="H306" s="173">
        <v>0.02546</v>
      </c>
      <c r="I306" s="173">
        <f>E306*H306</f>
        <v>16.0902108</v>
      </c>
      <c r="J306" s="173">
        <v>0</v>
      </c>
      <c r="K306" s="173">
        <f>E306*J306</f>
        <v>0</v>
      </c>
      <c r="Q306" s="166">
        <v>2</v>
      </c>
      <c r="AA306" s="143">
        <v>1</v>
      </c>
      <c r="AB306" s="143">
        <v>1</v>
      </c>
      <c r="AC306" s="143">
        <v>1</v>
      </c>
      <c r="BB306" s="143">
        <v>1</v>
      </c>
      <c r="BC306" s="143">
        <f>IF(BB306=1,G306,0)</f>
        <v>0</v>
      </c>
      <c r="BD306" s="143">
        <f>IF(BB306=2,G306,0)</f>
        <v>0</v>
      </c>
      <c r="BE306" s="143">
        <f>IF(BB306=3,G306,0)</f>
        <v>0</v>
      </c>
      <c r="BF306" s="143">
        <f>IF(BB306=4,G306,0)</f>
        <v>0</v>
      </c>
      <c r="BG306" s="143">
        <f>IF(BB306=5,G306,0)</f>
        <v>0</v>
      </c>
      <c r="CA306" s="143">
        <v>1</v>
      </c>
      <c r="CB306" s="143">
        <v>1</v>
      </c>
      <c r="CC306" s="166"/>
      <c r="CD306" s="166"/>
    </row>
    <row r="307" spans="1:17" ht="12.75">
      <c r="A307" s="174"/>
      <c r="B307" s="175"/>
      <c r="C307" s="228" t="s">
        <v>450</v>
      </c>
      <c r="D307" s="229"/>
      <c r="E307" s="177">
        <v>199.46</v>
      </c>
      <c r="F307" s="178"/>
      <c r="G307" s="179"/>
      <c r="H307" s="180"/>
      <c r="I307" s="181"/>
      <c r="J307" s="180"/>
      <c r="K307" s="181"/>
      <c r="M307" s="176" t="s">
        <v>450</v>
      </c>
      <c r="O307" s="176"/>
      <c r="Q307" s="166"/>
    </row>
    <row r="308" spans="1:17" ht="12.75">
      <c r="A308" s="174"/>
      <c r="B308" s="175"/>
      <c r="C308" s="228" t="s">
        <v>451</v>
      </c>
      <c r="D308" s="229"/>
      <c r="E308" s="177">
        <v>85.1</v>
      </c>
      <c r="F308" s="178"/>
      <c r="G308" s="179"/>
      <c r="H308" s="180"/>
      <c r="I308" s="181"/>
      <c r="J308" s="180"/>
      <c r="K308" s="181"/>
      <c r="M308" s="176" t="s">
        <v>451</v>
      </c>
      <c r="O308" s="176"/>
      <c r="Q308" s="166"/>
    </row>
    <row r="309" spans="1:17" ht="12.75">
      <c r="A309" s="174"/>
      <c r="B309" s="175"/>
      <c r="C309" s="228" t="s">
        <v>452</v>
      </c>
      <c r="D309" s="229"/>
      <c r="E309" s="177">
        <v>249.34</v>
      </c>
      <c r="F309" s="178"/>
      <c r="G309" s="179"/>
      <c r="H309" s="180"/>
      <c r="I309" s="181"/>
      <c r="J309" s="180"/>
      <c r="K309" s="181"/>
      <c r="M309" s="176" t="s">
        <v>452</v>
      </c>
      <c r="O309" s="176"/>
      <c r="Q309" s="166"/>
    </row>
    <row r="310" spans="1:17" ht="12.75">
      <c r="A310" s="174"/>
      <c r="B310" s="175"/>
      <c r="C310" s="228" t="s">
        <v>453</v>
      </c>
      <c r="D310" s="229"/>
      <c r="E310" s="177">
        <v>98.08</v>
      </c>
      <c r="F310" s="178"/>
      <c r="G310" s="179"/>
      <c r="H310" s="180"/>
      <c r="I310" s="181"/>
      <c r="J310" s="180"/>
      <c r="K310" s="181"/>
      <c r="M310" s="176" t="s">
        <v>453</v>
      </c>
      <c r="O310" s="176"/>
      <c r="Q310" s="166"/>
    </row>
    <row r="311" spans="1:82" ht="12.75">
      <c r="A311" s="167">
        <v>88</v>
      </c>
      <c r="B311" s="168" t="s">
        <v>454</v>
      </c>
      <c r="C311" s="169" t="s">
        <v>455</v>
      </c>
      <c r="D311" s="170" t="s">
        <v>110</v>
      </c>
      <c r="E311" s="171">
        <v>61.675</v>
      </c>
      <c r="F311" s="171">
        <v>0</v>
      </c>
      <c r="G311" s="172">
        <f>E311*F311</f>
        <v>0</v>
      </c>
      <c r="H311" s="173">
        <v>0.05729</v>
      </c>
      <c r="I311" s="173">
        <f>E311*H311</f>
        <v>3.53336075</v>
      </c>
      <c r="J311" s="173">
        <v>0</v>
      </c>
      <c r="K311" s="173">
        <f>E311*J311</f>
        <v>0</v>
      </c>
      <c r="Q311" s="166">
        <v>2</v>
      </c>
      <c r="AA311" s="143">
        <v>1</v>
      </c>
      <c r="AB311" s="143">
        <v>1</v>
      </c>
      <c r="AC311" s="143">
        <v>1</v>
      </c>
      <c r="BB311" s="143">
        <v>1</v>
      </c>
      <c r="BC311" s="143">
        <f>IF(BB311=1,G311,0)</f>
        <v>0</v>
      </c>
      <c r="BD311" s="143">
        <f>IF(BB311=2,G311,0)</f>
        <v>0</v>
      </c>
      <c r="BE311" s="143">
        <f>IF(BB311=3,G311,0)</f>
        <v>0</v>
      </c>
      <c r="BF311" s="143">
        <f>IF(BB311=4,G311,0)</f>
        <v>0</v>
      </c>
      <c r="BG311" s="143">
        <f>IF(BB311=5,G311,0)</f>
        <v>0</v>
      </c>
      <c r="CA311" s="143">
        <v>1</v>
      </c>
      <c r="CB311" s="143">
        <v>1</v>
      </c>
      <c r="CC311" s="166"/>
      <c r="CD311" s="166"/>
    </row>
    <row r="312" spans="1:17" ht="12.75">
      <c r="A312" s="174"/>
      <c r="B312" s="175"/>
      <c r="C312" s="228" t="s">
        <v>456</v>
      </c>
      <c r="D312" s="229"/>
      <c r="E312" s="177">
        <v>31.35</v>
      </c>
      <c r="F312" s="178"/>
      <c r="G312" s="179"/>
      <c r="H312" s="180"/>
      <c r="I312" s="181"/>
      <c r="J312" s="180"/>
      <c r="K312" s="181"/>
      <c r="M312" s="176" t="s">
        <v>456</v>
      </c>
      <c r="O312" s="176"/>
      <c r="Q312" s="166"/>
    </row>
    <row r="313" spans="1:17" ht="12.75">
      <c r="A313" s="174"/>
      <c r="B313" s="175"/>
      <c r="C313" s="228" t="s">
        <v>457</v>
      </c>
      <c r="D313" s="229"/>
      <c r="E313" s="177">
        <v>0.9</v>
      </c>
      <c r="F313" s="178"/>
      <c r="G313" s="179"/>
      <c r="H313" s="180"/>
      <c r="I313" s="181"/>
      <c r="J313" s="180"/>
      <c r="K313" s="181"/>
      <c r="M313" s="176" t="s">
        <v>457</v>
      </c>
      <c r="O313" s="176"/>
      <c r="Q313" s="166"/>
    </row>
    <row r="314" spans="1:17" ht="12.75">
      <c r="A314" s="174"/>
      <c r="B314" s="175"/>
      <c r="C314" s="228" t="s">
        <v>458</v>
      </c>
      <c r="D314" s="229"/>
      <c r="E314" s="177">
        <v>5.325</v>
      </c>
      <c r="F314" s="178"/>
      <c r="G314" s="179"/>
      <c r="H314" s="180"/>
      <c r="I314" s="181"/>
      <c r="J314" s="180"/>
      <c r="K314" s="181"/>
      <c r="M314" s="176" t="s">
        <v>458</v>
      </c>
      <c r="O314" s="176"/>
      <c r="Q314" s="166"/>
    </row>
    <row r="315" spans="1:17" ht="12.75">
      <c r="A315" s="174"/>
      <c r="B315" s="175"/>
      <c r="C315" s="228" t="s">
        <v>459</v>
      </c>
      <c r="D315" s="229"/>
      <c r="E315" s="177">
        <v>4.425</v>
      </c>
      <c r="F315" s="178"/>
      <c r="G315" s="179"/>
      <c r="H315" s="180"/>
      <c r="I315" s="181"/>
      <c r="J315" s="180"/>
      <c r="K315" s="181"/>
      <c r="M315" s="176" t="s">
        <v>459</v>
      </c>
      <c r="O315" s="176"/>
      <c r="Q315" s="166"/>
    </row>
    <row r="316" spans="1:17" ht="12.75">
      <c r="A316" s="174"/>
      <c r="B316" s="175"/>
      <c r="C316" s="228" t="s">
        <v>460</v>
      </c>
      <c r="D316" s="229"/>
      <c r="E316" s="177">
        <v>1.475</v>
      </c>
      <c r="F316" s="178"/>
      <c r="G316" s="179"/>
      <c r="H316" s="180"/>
      <c r="I316" s="181"/>
      <c r="J316" s="180"/>
      <c r="K316" s="181"/>
      <c r="M316" s="176" t="s">
        <v>460</v>
      </c>
      <c r="O316" s="176"/>
      <c r="Q316" s="166"/>
    </row>
    <row r="317" spans="1:17" ht="12.75">
      <c r="A317" s="174"/>
      <c r="B317" s="175"/>
      <c r="C317" s="228" t="s">
        <v>461</v>
      </c>
      <c r="D317" s="229"/>
      <c r="E317" s="177">
        <v>1.2</v>
      </c>
      <c r="F317" s="178"/>
      <c r="G317" s="179"/>
      <c r="H317" s="180"/>
      <c r="I317" s="181"/>
      <c r="J317" s="180"/>
      <c r="K317" s="181"/>
      <c r="M317" s="176" t="s">
        <v>461</v>
      </c>
      <c r="O317" s="176"/>
      <c r="Q317" s="166"/>
    </row>
    <row r="318" spans="1:17" ht="12.75">
      <c r="A318" s="174"/>
      <c r="B318" s="175"/>
      <c r="C318" s="228" t="s">
        <v>462</v>
      </c>
      <c r="D318" s="229"/>
      <c r="E318" s="177">
        <v>6.2</v>
      </c>
      <c r="F318" s="178"/>
      <c r="G318" s="179"/>
      <c r="H318" s="180"/>
      <c r="I318" s="181"/>
      <c r="J318" s="180"/>
      <c r="K318" s="181"/>
      <c r="M318" s="176" t="s">
        <v>462</v>
      </c>
      <c r="O318" s="176"/>
      <c r="Q318" s="166"/>
    </row>
    <row r="319" spans="1:17" ht="12.75">
      <c r="A319" s="174"/>
      <c r="B319" s="175"/>
      <c r="C319" s="228" t="s">
        <v>463</v>
      </c>
      <c r="D319" s="229"/>
      <c r="E319" s="177">
        <v>5.6</v>
      </c>
      <c r="F319" s="178"/>
      <c r="G319" s="179"/>
      <c r="H319" s="180"/>
      <c r="I319" s="181"/>
      <c r="J319" s="180"/>
      <c r="K319" s="181"/>
      <c r="M319" s="176" t="s">
        <v>463</v>
      </c>
      <c r="O319" s="176"/>
      <c r="Q319" s="166"/>
    </row>
    <row r="320" spans="1:17" ht="12.75">
      <c r="A320" s="174"/>
      <c r="B320" s="175"/>
      <c r="C320" s="228" t="s">
        <v>464</v>
      </c>
      <c r="D320" s="229"/>
      <c r="E320" s="177">
        <v>2.904</v>
      </c>
      <c r="F320" s="178"/>
      <c r="G320" s="179"/>
      <c r="H320" s="180"/>
      <c r="I320" s="181"/>
      <c r="J320" s="180"/>
      <c r="K320" s="181"/>
      <c r="M320" s="176" t="s">
        <v>464</v>
      </c>
      <c r="O320" s="176"/>
      <c r="Q320" s="166"/>
    </row>
    <row r="321" spans="1:17" ht="12.75">
      <c r="A321" s="174"/>
      <c r="B321" s="175"/>
      <c r="C321" s="228" t="s">
        <v>465</v>
      </c>
      <c r="D321" s="229"/>
      <c r="E321" s="177">
        <v>2.296</v>
      </c>
      <c r="F321" s="178"/>
      <c r="G321" s="179"/>
      <c r="H321" s="180"/>
      <c r="I321" s="181"/>
      <c r="J321" s="180"/>
      <c r="K321" s="181"/>
      <c r="M321" s="176" t="s">
        <v>465</v>
      </c>
      <c r="O321" s="176"/>
      <c r="Q321" s="166"/>
    </row>
    <row r="322" spans="1:82" ht="12.75">
      <c r="A322" s="167">
        <v>89</v>
      </c>
      <c r="B322" s="168" t="s">
        <v>466</v>
      </c>
      <c r="C322" s="169" t="s">
        <v>467</v>
      </c>
      <c r="D322" s="170" t="s">
        <v>110</v>
      </c>
      <c r="E322" s="171">
        <v>1741.373</v>
      </c>
      <c r="F322" s="171">
        <v>0</v>
      </c>
      <c r="G322" s="172">
        <f>E322*F322</f>
        <v>0</v>
      </c>
      <c r="H322" s="173">
        <v>0.02798</v>
      </c>
      <c r="I322" s="173">
        <f>E322*H322</f>
        <v>48.72361654</v>
      </c>
      <c r="J322" s="173">
        <v>0</v>
      </c>
      <c r="K322" s="173">
        <f>E322*J322</f>
        <v>0</v>
      </c>
      <c r="Q322" s="166">
        <v>2</v>
      </c>
      <c r="AA322" s="143">
        <v>1</v>
      </c>
      <c r="AB322" s="143">
        <v>1</v>
      </c>
      <c r="AC322" s="143">
        <v>1</v>
      </c>
      <c r="BB322" s="143">
        <v>1</v>
      </c>
      <c r="BC322" s="143">
        <f>IF(BB322=1,G322,0)</f>
        <v>0</v>
      </c>
      <c r="BD322" s="143">
        <f>IF(BB322=2,G322,0)</f>
        <v>0</v>
      </c>
      <c r="BE322" s="143">
        <f>IF(BB322=3,G322,0)</f>
        <v>0</v>
      </c>
      <c r="BF322" s="143">
        <f>IF(BB322=4,G322,0)</f>
        <v>0</v>
      </c>
      <c r="BG322" s="143">
        <f>IF(BB322=5,G322,0)</f>
        <v>0</v>
      </c>
      <c r="CA322" s="143">
        <v>1</v>
      </c>
      <c r="CB322" s="143">
        <v>1</v>
      </c>
      <c r="CC322" s="166"/>
      <c r="CD322" s="166"/>
    </row>
    <row r="323" spans="1:17" ht="12.75">
      <c r="A323" s="174"/>
      <c r="B323" s="175"/>
      <c r="C323" s="228" t="s">
        <v>250</v>
      </c>
      <c r="D323" s="229"/>
      <c r="E323" s="177">
        <v>0</v>
      </c>
      <c r="F323" s="178"/>
      <c r="G323" s="179"/>
      <c r="H323" s="180"/>
      <c r="I323" s="181"/>
      <c r="J323" s="180"/>
      <c r="K323" s="181"/>
      <c r="M323" s="176" t="s">
        <v>250</v>
      </c>
      <c r="O323" s="176"/>
      <c r="Q323" s="166"/>
    </row>
    <row r="324" spans="1:17" ht="12.75">
      <c r="A324" s="174"/>
      <c r="B324" s="175"/>
      <c r="C324" s="228" t="s">
        <v>468</v>
      </c>
      <c r="D324" s="229"/>
      <c r="E324" s="177">
        <v>38.01</v>
      </c>
      <c r="F324" s="178"/>
      <c r="G324" s="179"/>
      <c r="H324" s="180"/>
      <c r="I324" s="181"/>
      <c r="J324" s="180"/>
      <c r="K324" s="181"/>
      <c r="M324" s="176" t="s">
        <v>468</v>
      </c>
      <c r="O324" s="176"/>
      <c r="Q324" s="166"/>
    </row>
    <row r="325" spans="1:17" ht="12.75">
      <c r="A325" s="174"/>
      <c r="B325" s="175"/>
      <c r="C325" s="228" t="s">
        <v>469</v>
      </c>
      <c r="D325" s="229"/>
      <c r="E325" s="177">
        <v>29.013</v>
      </c>
      <c r="F325" s="178"/>
      <c r="G325" s="179"/>
      <c r="H325" s="180"/>
      <c r="I325" s="181"/>
      <c r="J325" s="180"/>
      <c r="K325" s="181"/>
      <c r="M325" s="176" t="s">
        <v>469</v>
      </c>
      <c r="O325" s="176"/>
      <c r="Q325" s="166"/>
    </row>
    <row r="326" spans="1:17" ht="12.75">
      <c r="A326" s="174"/>
      <c r="B326" s="175"/>
      <c r="C326" s="228" t="s">
        <v>470</v>
      </c>
      <c r="D326" s="229"/>
      <c r="E326" s="177">
        <v>71.356</v>
      </c>
      <c r="F326" s="178"/>
      <c r="G326" s="179"/>
      <c r="H326" s="180"/>
      <c r="I326" s="181"/>
      <c r="J326" s="180"/>
      <c r="K326" s="181"/>
      <c r="M326" s="176" t="s">
        <v>470</v>
      </c>
      <c r="O326" s="176"/>
      <c r="Q326" s="166"/>
    </row>
    <row r="327" spans="1:17" ht="12.75">
      <c r="A327" s="174"/>
      <c r="B327" s="175"/>
      <c r="C327" s="228" t="s">
        <v>471</v>
      </c>
      <c r="D327" s="229"/>
      <c r="E327" s="177">
        <v>53.11</v>
      </c>
      <c r="F327" s="178"/>
      <c r="G327" s="179"/>
      <c r="H327" s="180"/>
      <c r="I327" s="181"/>
      <c r="J327" s="180"/>
      <c r="K327" s="181"/>
      <c r="M327" s="176" t="s">
        <v>471</v>
      </c>
      <c r="O327" s="176"/>
      <c r="Q327" s="166"/>
    </row>
    <row r="328" spans="1:17" ht="12.75">
      <c r="A328" s="174"/>
      <c r="B328" s="175"/>
      <c r="C328" s="228" t="s">
        <v>472</v>
      </c>
      <c r="D328" s="229"/>
      <c r="E328" s="177">
        <v>85.666</v>
      </c>
      <c r="F328" s="178"/>
      <c r="G328" s="179"/>
      <c r="H328" s="180"/>
      <c r="I328" s="181"/>
      <c r="J328" s="180"/>
      <c r="K328" s="181"/>
      <c r="M328" s="176" t="s">
        <v>472</v>
      </c>
      <c r="O328" s="176"/>
      <c r="Q328" s="166"/>
    </row>
    <row r="329" spans="1:17" ht="12.75">
      <c r="A329" s="174"/>
      <c r="B329" s="175"/>
      <c r="C329" s="228" t="s">
        <v>473</v>
      </c>
      <c r="D329" s="229"/>
      <c r="E329" s="177">
        <v>44.1</v>
      </c>
      <c r="F329" s="178"/>
      <c r="G329" s="179"/>
      <c r="H329" s="180"/>
      <c r="I329" s="181"/>
      <c r="J329" s="180"/>
      <c r="K329" s="181"/>
      <c r="M329" s="176" t="s">
        <v>473</v>
      </c>
      <c r="O329" s="176"/>
      <c r="Q329" s="166"/>
    </row>
    <row r="330" spans="1:17" ht="12.75">
      <c r="A330" s="174"/>
      <c r="B330" s="175"/>
      <c r="C330" s="228" t="s">
        <v>474</v>
      </c>
      <c r="D330" s="229"/>
      <c r="E330" s="177">
        <v>75.596</v>
      </c>
      <c r="F330" s="178"/>
      <c r="G330" s="179"/>
      <c r="H330" s="180"/>
      <c r="I330" s="181"/>
      <c r="J330" s="180"/>
      <c r="K330" s="181"/>
      <c r="M330" s="176" t="s">
        <v>474</v>
      </c>
      <c r="O330" s="176"/>
      <c r="Q330" s="166"/>
    </row>
    <row r="331" spans="1:17" ht="12.75">
      <c r="A331" s="174"/>
      <c r="B331" s="175"/>
      <c r="C331" s="228" t="s">
        <v>475</v>
      </c>
      <c r="D331" s="229"/>
      <c r="E331" s="177">
        <v>160.389</v>
      </c>
      <c r="F331" s="178"/>
      <c r="G331" s="179"/>
      <c r="H331" s="180"/>
      <c r="I331" s="181"/>
      <c r="J331" s="180"/>
      <c r="K331" s="181"/>
      <c r="M331" s="176" t="s">
        <v>475</v>
      </c>
      <c r="O331" s="176"/>
      <c r="Q331" s="166"/>
    </row>
    <row r="332" spans="1:17" ht="12.75">
      <c r="A332" s="174"/>
      <c r="B332" s="175"/>
      <c r="C332" s="228" t="s">
        <v>476</v>
      </c>
      <c r="D332" s="229"/>
      <c r="E332" s="177">
        <v>34.088</v>
      </c>
      <c r="F332" s="178"/>
      <c r="G332" s="179"/>
      <c r="H332" s="180"/>
      <c r="I332" s="181"/>
      <c r="J332" s="180"/>
      <c r="K332" s="181"/>
      <c r="M332" s="176" t="s">
        <v>476</v>
      </c>
      <c r="O332" s="176"/>
      <c r="Q332" s="166"/>
    </row>
    <row r="333" spans="1:17" ht="12.75">
      <c r="A333" s="174"/>
      <c r="B333" s="175"/>
      <c r="C333" s="228" t="s">
        <v>477</v>
      </c>
      <c r="D333" s="229"/>
      <c r="E333" s="177">
        <v>26.555</v>
      </c>
      <c r="F333" s="178"/>
      <c r="G333" s="179"/>
      <c r="H333" s="180"/>
      <c r="I333" s="181"/>
      <c r="J333" s="180"/>
      <c r="K333" s="181"/>
      <c r="M333" s="176" t="s">
        <v>477</v>
      </c>
      <c r="O333" s="176"/>
      <c r="Q333" s="166"/>
    </row>
    <row r="334" spans="1:17" ht="12.75">
      <c r="A334" s="174"/>
      <c r="B334" s="175"/>
      <c r="C334" s="228" t="s">
        <v>478</v>
      </c>
      <c r="D334" s="229"/>
      <c r="E334" s="177">
        <v>42.833</v>
      </c>
      <c r="F334" s="178"/>
      <c r="G334" s="179"/>
      <c r="H334" s="180"/>
      <c r="I334" s="181"/>
      <c r="J334" s="180"/>
      <c r="K334" s="181"/>
      <c r="M334" s="176" t="s">
        <v>478</v>
      </c>
      <c r="O334" s="176"/>
      <c r="Q334" s="166"/>
    </row>
    <row r="335" spans="1:17" ht="12.75">
      <c r="A335" s="174"/>
      <c r="B335" s="175"/>
      <c r="C335" s="228" t="s">
        <v>479</v>
      </c>
      <c r="D335" s="229"/>
      <c r="E335" s="177">
        <v>22.05</v>
      </c>
      <c r="F335" s="178"/>
      <c r="G335" s="179"/>
      <c r="H335" s="180"/>
      <c r="I335" s="181"/>
      <c r="J335" s="180"/>
      <c r="K335" s="181"/>
      <c r="M335" s="176" t="s">
        <v>479</v>
      </c>
      <c r="O335" s="176"/>
      <c r="Q335" s="166"/>
    </row>
    <row r="336" spans="1:17" ht="12.75">
      <c r="A336" s="174"/>
      <c r="B336" s="175"/>
      <c r="C336" s="228" t="s">
        <v>480</v>
      </c>
      <c r="D336" s="229"/>
      <c r="E336" s="177">
        <v>36.208</v>
      </c>
      <c r="F336" s="178"/>
      <c r="G336" s="179"/>
      <c r="H336" s="180"/>
      <c r="I336" s="181"/>
      <c r="J336" s="180"/>
      <c r="K336" s="181"/>
      <c r="M336" s="176" t="s">
        <v>480</v>
      </c>
      <c r="O336" s="176"/>
      <c r="Q336" s="166"/>
    </row>
    <row r="337" spans="1:17" ht="12.75">
      <c r="A337" s="174"/>
      <c r="B337" s="175"/>
      <c r="C337" s="228" t="s">
        <v>481</v>
      </c>
      <c r="D337" s="229"/>
      <c r="E337" s="177">
        <v>68.3065</v>
      </c>
      <c r="F337" s="178"/>
      <c r="G337" s="179"/>
      <c r="H337" s="180"/>
      <c r="I337" s="181"/>
      <c r="J337" s="180"/>
      <c r="K337" s="181"/>
      <c r="M337" s="176" t="s">
        <v>481</v>
      </c>
      <c r="O337" s="176"/>
      <c r="Q337" s="166"/>
    </row>
    <row r="338" spans="1:17" ht="12.75">
      <c r="A338" s="174"/>
      <c r="B338" s="175"/>
      <c r="C338" s="228" t="s">
        <v>482</v>
      </c>
      <c r="D338" s="229"/>
      <c r="E338" s="177">
        <v>20.195</v>
      </c>
      <c r="F338" s="178"/>
      <c r="G338" s="179"/>
      <c r="H338" s="180"/>
      <c r="I338" s="181"/>
      <c r="J338" s="180"/>
      <c r="K338" s="181"/>
      <c r="M338" s="176" t="s">
        <v>482</v>
      </c>
      <c r="O338" s="176"/>
      <c r="Q338" s="166"/>
    </row>
    <row r="339" spans="1:17" ht="12.75">
      <c r="A339" s="174"/>
      <c r="B339" s="175"/>
      <c r="C339" s="228" t="s">
        <v>331</v>
      </c>
      <c r="D339" s="229"/>
      <c r="E339" s="177">
        <v>0</v>
      </c>
      <c r="F339" s="178"/>
      <c r="G339" s="179"/>
      <c r="H339" s="180"/>
      <c r="I339" s="181"/>
      <c r="J339" s="180"/>
      <c r="K339" s="181"/>
      <c r="M339" s="176" t="s">
        <v>331</v>
      </c>
      <c r="O339" s="176"/>
      <c r="Q339" s="166"/>
    </row>
    <row r="340" spans="1:17" ht="12.75">
      <c r="A340" s="174"/>
      <c r="B340" s="175"/>
      <c r="C340" s="228" t="s">
        <v>483</v>
      </c>
      <c r="D340" s="229"/>
      <c r="E340" s="177">
        <v>61.5</v>
      </c>
      <c r="F340" s="178"/>
      <c r="G340" s="179"/>
      <c r="H340" s="180"/>
      <c r="I340" s="181"/>
      <c r="J340" s="180"/>
      <c r="K340" s="181"/>
      <c r="M340" s="176" t="s">
        <v>483</v>
      </c>
      <c r="O340" s="176"/>
      <c r="Q340" s="166"/>
    </row>
    <row r="341" spans="1:17" ht="12.75">
      <c r="A341" s="174"/>
      <c r="B341" s="175"/>
      <c r="C341" s="228" t="s">
        <v>484</v>
      </c>
      <c r="D341" s="229"/>
      <c r="E341" s="177">
        <v>67.2435</v>
      </c>
      <c r="F341" s="178"/>
      <c r="G341" s="179"/>
      <c r="H341" s="180"/>
      <c r="I341" s="181"/>
      <c r="J341" s="180"/>
      <c r="K341" s="181"/>
      <c r="M341" s="176" t="s">
        <v>484</v>
      </c>
      <c r="O341" s="176"/>
      <c r="Q341" s="166"/>
    </row>
    <row r="342" spans="1:17" ht="12.75">
      <c r="A342" s="174"/>
      <c r="B342" s="175"/>
      <c r="C342" s="228" t="s">
        <v>485</v>
      </c>
      <c r="D342" s="229"/>
      <c r="E342" s="177">
        <v>71.356</v>
      </c>
      <c r="F342" s="178"/>
      <c r="G342" s="179"/>
      <c r="H342" s="180"/>
      <c r="I342" s="181"/>
      <c r="J342" s="180"/>
      <c r="K342" s="181"/>
      <c r="M342" s="176" t="s">
        <v>485</v>
      </c>
      <c r="O342" s="176"/>
      <c r="Q342" s="166"/>
    </row>
    <row r="343" spans="1:17" ht="12.75">
      <c r="A343" s="174"/>
      <c r="B343" s="175"/>
      <c r="C343" s="228" t="s">
        <v>486</v>
      </c>
      <c r="D343" s="229"/>
      <c r="E343" s="177">
        <v>70.896</v>
      </c>
      <c r="F343" s="178"/>
      <c r="G343" s="179"/>
      <c r="H343" s="180"/>
      <c r="I343" s="181"/>
      <c r="J343" s="180"/>
      <c r="K343" s="181"/>
      <c r="M343" s="176" t="s">
        <v>486</v>
      </c>
      <c r="O343" s="176"/>
      <c r="Q343" s="166"/>
    </row>
    <row r="344" spans="1:17" ht="12.75">
      <c r="A344" s="174"/>
      <c r="B344" s="175"/>
      <c r="C344" s="228" t="s">
        <v>487</v>
      </c>
      <c r="D344" s="229"/>
      <c r="E344" s="177">
        <v>22.682</v>
      </c>
      <c r="F344" s="178"/>
      <c r="G344" s="179"/>
      <c r="H344" s="180"/>
      <c r="I344" s="181"/>
      <c r="J344" s="180"/>
      <c r="K344" s="181"/>
      <c r="M344" s="176" t="s">
        <v>487</v>
      </c>
      <c r="O344" s="176"/>
      <c r="Q344" s="166"/>
    </row>
    <row r="345" spans="1:17" ht="12.75">
      <c r="A345" s="174"/>
      <c r="B345" s="175"/>
      <c r="C345" s="228" t="s">
        <v>488</v>
      </c>
      <c r="D345" s="229"/>
      <c r="E345" s="177">
        <v>85.666</v>
      </c>
      <c r="F345" s="178"/>
      <c r="G345" s="179"/>
      <c r="H345" s="180"/>
      <c r="I345" s="181"/>
      <c r="J345" s="180"/>
      <c r="K345" s="181"/>
      <c r="M345" s="176" t="s">
        <v>488</v>
      </c>
      <c r="O345" s="176"/>
      <c r="Q345" s="166"/>
    </row>
    <row r="346" spans="1:17" ht="12.75">
      <c r="A346" s="174"/>
      <c r="B346" s="175"/>
      <c r="C346" s="228" t="s">
        <v>489</v>
      </c>
      <c r="D346" s="229"/>
      <c r="E346" s="177">
        <v>47.28</v>
      </c>
      <c r="F346" s="178"/>
      <c r="G346" s="179"/>
      <c r="H346" s="180"/>
      <c r="I346" s="181"/>
      <c r="J346" s="180"/>
      <c r="K346" s="181"/>
      <c r="M346" s="176" t="s">
        <v>489</v>
      </c>
      <c r="O346" s="176"/>
      <c r="Q346" s="166"/>
    </row>
    <row r="347" spans="1:17" ht="12.75">
      <c r="A347" s="174"/>
      <c r="B347" s="175"/>
      <c r="C347" s="228" t="s">
        <v>490</v>
      </c>
      <c r="D347" s="229"/>
      <c r="E347" s="177">
        <v>85.666</v>
      </c>
      <c r="F347" s="178"/>
      <c r="G347" s="179"/>
      <c r="H347" s="180"/>
      <c r="I347" s="181"/>
      <c r="J347" s="180"/>
      <c r="K347" s="181"/>
      <c r="M347" s="176" t="s">
        <v>490</v>
      </c>
      <c r="O347" s="176"/>
      <c r="Q347" s="166"/>
    </row>
    <row r="348" spans="1:17" ht="12.75">
      <c r="A348" s="174"/>
      <c r="B348" s="175"/>
      <c r="C348" s="228" t="s">
        <v>491</v>
      </c>
      <c r="D348" s="229"/>
      <c r="E348" s="177">
        <v>163.681</v>
      </c>
      <c r="F348" s="178"/>
      <c r="G348" s="179"/>
      <c r="H348" s="180"/>
      <c r="I348" s="181"/>
      <c r="J348" s="180"/>
      <c r="K348" s="181"/>
      <c r="M348" s="176" t="s">
        <v>491</v>
      </c>
      <c r="O348" s="176"/>
      <c r="Q348" s="166"/>
    </row>
    <row r="349" spans="1:17" ht="12.75">
      <c r="A349" s="174"/>
      <c r="B349" s="175"/>
      <c r="C349" s="228" t="s">
        <v>492</v>
      </c>
      <c r="D349" s="229"/>
      <c r="E349" s="177">
        <v>52.4905</v>
      </c>
      <c r="F349" s="178"/>
      <c r="G349" s="179"/>
      <c r="H349" s="180"/>
      <c r="I349" s="181"/>
      <c r="J349" s="180"/>
      <c r="K349" s="181"/>
      <c r="M349" s="176" t="s">
        <v>492</v>
      </c>
      <c r="O349" s="176"/>
      <c r="Q349" s="166"/>
    </row>
    <row r="350" spans="1:17" ht="12.75">
      <c r="A350" s="174"/>
      <c r="B350" s="175"/>
      <c r="C350" s="228" t="s">
        <v>493</v>
      </c>
      <c r="D350" s="229"/>
      <c r="E350" s="177">
        <v>42.038</v>
      </c>
      <c r="F350" s="178"/>
      <c r="G350" s="179"/>
      <c r="H350" s="180"/>
      <c r="I350" s="181"/>
      <c r="J350" s="180"/>
      <c r="K350" s="181"/>
      <c r="M350" s="176" t="s">
        <v>493</v>
      </c>
      <c r="O350" s="176"/>
      <c r="Q350" s="166"/>
    </row>
    <row r="351" spans="1:17" ht="12.75">
      <c r="A351" s="174"/>
      <c r="B351" s="175"/>
      <c r="C351" s="228" t="s">
        <v>494</v>
      </c>
      <c r="D351" s="229"/>
      <c r="E351" s="177">
        <v>42.833</v>
      </c>
      <c r="F351" s="178"/>
      <c r="G351" s="179"/>
      <c r="H351" s="180"/>
      <c r="I351" s="181"/>
      <c r="J351" s="180"/>
      <c r="K351" s="181"/>
      <c r="M351" s="176" t="s">
        <v>494</v>
      </c>
      <c r="O351" s="176"/>
      <c r="Q351" s="166"/>
    </row>
    <row r="352" spans="1:17" ht="12.75">
      <c r="A352" s="174"/>
      <c r="B352" s="175"/>
      <c r="C352" s="228" t="s">
        <v>495</v>
      </c>
      <c r="D352" s="229"/>
      <c r="E352" s="177">
        <v>23.64</v>
      </c>
      <c r="F352" s="178"/>
      <c r="G352" s="179"/>
      <c r="H352" s="180"/>
      <c r="I352" s="181"/>
      <c r="J352" s="180"/>
      <c r="K352" s="181"/>
      <c r="M352" s="176" t="s">
        <v>495</v>
      </c>
      <c r="O352" s="176"/>
      <c r="Q352" s="166"/>
    </row>
    <row r="353" spans="1:17" ht="12.75">
      <c r="A353" s="174"/>
      <c r="B353" s="175"/>
      <c r="C353" s="228" t="s">
        <v>496</v>
      </c>
      <c r="D353" s="229"/>
      <c r="E353" s="177">
        <v>11.341</v>
      </c>
      <c r="F353" s="178"/>
      <c r="G353" s="179"/>
      <c r="H353" s="180"/>
      <c r="I353" s="181"/>
      <c r="J353" s="180"/>
      <c r="K353" s="181"/>
      <c r="M353" s="176" t="s">
        <v>496</v>
      </c>
      <c r="O353" s="176"/>
      <c r="Q353" s="166"/>
    </row>
    <row r="354" spans="1:17" ht="12.75">
      <c r="A354" s="174"/>
      <c r="B354" s="175"/>
      <c r="C354" s="228" t="s">
        <v>497</v>
      </c>
      <c r="D354" s="229"/>
      <c r="E354" s="177">
        <v>69.4055</v>
      </c>
      <c r="F354" s="178"/>
      <c r="G354" s="179"/>
      <c r="H354" s="180"/>
      <c r="I354" s="181"/>
      <c r="J354" s="180"/>
      <c r="K354" s="181"/>
      <c r="M354" s="176" t="s">
        <v>497</v>
      </c>
      <c r="O354" s="176"/>
      <c r="Q354" s="166"/>
    </row>
    <row r="355" spans="1:17" ht="12.75">
      <c r="A355" s="174"/>
      <c r="B355" s="175"/>
      <c r="C355" s="228" t="s">
        <v>498</v>
      </c>
      <c r="D355" s="229"/>
      <c r="E355" s="177">
        <v>16.179</v>
      </c>
      <c r="F355" s="178"/>
      <c r="G355" s="179"/>
      <c r="H355" s="180"/>
      <c r="I355" s="181"/>
      <c r="J355" s="180"/>
      <c r="K355" s="181"/>
      <c r="M355" s="176" t="s">
        <v>498</v>
      </c>
      <c r="O355" s="176"/>
      <c r="Q355" s="166"/>
    </row>
    <row r="356" spans="1:82" ht="12.75">
      <c r="A356" s="167">
        <v>90</v>
      </c>
      <c r="B356" s="168" t="s">
        <v>499</v>
      </c>
      <c r="C356" s="169" t="s">
        <v>500</v>
      </c>
      <c r="D356" s="170" t="s">
        <v>106</v>
      </c>
      <c r="E356" s="171">
        <v>453.63</v>
      </c>
      <c r="F356" s="171">
        <v>0</v>
      </c>
      <c r="G356" s="172">
        <f>E356*F356</f>
        <v>0</v>
      </c>
      <c r="H356" s="173">
        <v>0.00046</v>
      </c>
      <c r="I356" s="173">
        <f>E356*H356</f>
        <v>0.20866980000000002</v>
      </c>
      <c r="J356" s="173">
        <v>0</v>
      </c>
      <c r="K356" s="173">
        <f>E356*J356</f>
        <v>0</v>
      </c>
      <c r="Q356" s="166">
        <v>2</v>
      </c>
      <c r="AA356" s="143">
        <v>1</v>
      </c>
      <c r="AB356" s="143">
        <v>1</v>
      </c>
      <c r="AC356" s="143">
        <v>1</v>
      </c>
      <c r="BB356" s="143">
        <v>1</v>
      </c>
      <c r="BC356" s="143">
        <f>IF(BB356=1,G356,0)</f>
        <v>0</v>
      </c>
      <c r="BD356" s="143">
        <f>IF(BB356=2,G356,0)</f>
        <v>0</v>
      </c>
      <c r="BE356" s="143">
        <f>IF(BB356=3,G356,0)</f>
        <v>0</v>
      </c>
      <c r="BF356" s="143">
        <f>IF(BB356=4,G356,0)</f>
        <v>0</v>
      </c>
      <c r="BG356" s="143">
        <f>IF(BB356=5,G356,0)</f>
        <v>0</v>
      </c>
      <c r="CA356" s="143">
        <v>1</v>
      </c>
      <c r="CB356" s="143">
        <v>1</v>
      </c>
      <c r="CC356" s="166"/>
      <c r="CD356" s="166"/>
    </row>
    <row r="357" spans="1:17" ht="12.75">
      <c r="A357" s="174"/>
      <c r="B357" s="175"/>
      <c r="C357" s="228" t="s">
        <v>501</v>
      </c>
      <c r="D357" s="229"/>
      <c r="E357" s="177">
        <v>98.93</v>
      </c>
      <c r="F357" s="178"/>
      <c r="G357" s="179"/>
      <c r="H357" s="180"/>
      <c r="I357" s="181"/>
      <c r="J357" s="180"/>
      <c r="K357" s="181"/>
      <c r="M357" s="176" t="s">
        <v>501</v>
      </c>
      <c r="O357" s="176"/>
      <c r="Q357" s="166"/>
    </row>
    <row r="358" spans="1:17" ht="12.75">
      <c r="A358" s="174"/>
      <c r="B358" s="175"/>
      <c r="C358" s="228" t="s">
        <v>502</v>
      </c>
      <c r="D358" s="229"/>
      <c r="E358" s="177">
        <v>151.2</v>
      </c>
      <c r="F358" s="178"/>
      <c r="G358" s="179"/>
      <c r="H358" s="180"/>
      <c r="I358" s="181"/>
      <c r="J358" s="180"/>
      <c r="K358" s="181"/>
      <c r="M358" s="176" t="s">
        <v>502</v>
      </c>
      <c r="O358" s="176"/>
      <c r="Q358" s="166"/>
    </row>
    <row r="359" spans="1:17" ht="12.75">
      <c r="A359" s="174"/>
      <c r="B359" s="175"/>
      <c r="C359" s="228" t="s">
        <v>503</v>
      </c>
      <c r="D359" s="229"/>
      <c r="E359" s="177">
        <v>125.4</v>
      </c>
      <c r="F359" s="178"/>
      <c r="G359" s="179"/>
      <c r="H359" s="180"/>
      <c r="I359" s="181"/>
      <c r="J359" s="180"/>
      <c r="K359" s="181"/>
      <c r="M359" s="176" t="s">
        <v>503</v>
      </c>
      <c r="O359" s="176"/>
      <c r="Q359" s="166"/>
    </row>
    <row r="360" spans="1:17" ht="12.75">
      <c r="A360" s="174"/>
      <c r="B360" s="175"/>
      <c r="C360" s="228" t="s">
        <v>504</v>
      </c>
      <c r="D360" s="229"/>
      <c r="E360" s="177">
        <v>3.6</v>
      </c>
      <c r="F360" s="178"/>
      <c r="G360" s="179"/>
      <c r="H360" s="180"/>
      <c r="I360" s="181"/>
      <c r="J360" s="180"/>
      <c r="K360" s="181"/>
      <c r="M360" s="176" t="s">
        <v>504</v>
      </c>
      <c r="O360" s="176"/>
      <c r="Q360" s="166"/>
    </row>
    <row r="361" spans="1:17" ht="12.75">
      <c r="A361" s="174"/>
      <c r="B361" s="175"/>
      <c r="C361" s="228" t="s">
        <v>505</v>
      </c>
      <c r="D361" s="229"/>
      <c r="E361" s="177">
        <v>21.3</v>
      </c>
      <c r="F361" s="178"/>
      <c r="G361" s="179"/>
      <c r="H361" s="180"/>
      <c r="I361" s="181"/>
      <c r="J361" s="180"/>
      <c r="K361" s="181"/>
      <c r="M361" s="176" t="s">
        <v>505</v>
      </c>
      <c r="O361" s="176"/>
      <c r="Q361" s="166"/>
    </row>
    <row r="362" spans="1:17" ht="12.75">
      <c r="A362" s="174"/>
      <c r="B362" s="175"/>
      <c r="C362" s="228" t="s">
        <v>506</v>
      </c>
      <c r="D362" s="229"/>
      <c r="E362" s="177">
        <v>17.7</v>
      </c>
      <c r="F362" s="178"/>
      <c r="G362" s="179"/>
      <c r="H362" s="180"/>
      <c r="I362" s="181"/>
      <c r="J362" s="180"/>
      <c r="K362" s="181"/>
      <c r="M362" s="176" t="s">
        <v>506</v>
      </c>
      <c r="O362" s="176"/>
      <c r="Q362" s="166"/>
    </row>
    <row r="363" spans="1:17" ht="12.75">
      <c r="A363" s="174"/>
      <c r="B363" s="175"/>
      <c r="C363" s="228" t="s">
        <v>507</v>
      </c>
      <c r="D363" s="229"/>
      <c r="E363" s="177">
        <v>5.9</v>
      </c>
      <c r="F363" s="178"/>
      <c r="G363" s="179"/>
      <c r="H363" s="180"/>
      <c r="I363" s="181"/>
      <c r="J363" s="180"/>
      <c r="K363" s="181"/>
      <c r="M363" s="176" t="s">
        <v>507</v>
      </c>
      <c r="O363" s="176"/>
      <c r="Q363" s="166"/>
    </row>
    <row r="364" spans="1:17" ht="12.75">
      <c r="A364" s="174"/>
      <c r="B364" s="175"/>
      <c r="C364" s="228" t="s">
        <v>508</v>
      </c>
      <c r="D364" s="229"/>
      <c r="E364" s="177">
        <v>4.8</v>
      </c>
      <c r="F364" s="178"/>
      <c r="G364" s="179"/>
      <c r="H364" s="180"/>
      <c r="I364" s="181"/>
      <c r="J364" s="180"/>
      <c r="K364" s="181"/>
      <c r="M364" s="176" t="s">
        <v>508</v>
      </c>
      <c r="O364" s="176"/>
      <c r="Q364" s="166"/>
    </row>
    <row r="365" spans="1:17" ht="12.75">
      <c r="A365" s="174"/>
      <c r="B365" s="175"/>
      <c r="C365" s="228" t="s">
        <v>509</v>
      </c>
      <c r="D365" s="229"/>
      <c r="E365" s="177">
        <v>24.8</v>
      </c>
      <c r="F365" s="178"/>
      <c r="G365" s="179"/>
      <c r="H365" s="180"/>
      <c r="I365" s="181"/>
      <c r="J365" s="180"/>
      <c r="K365" s="181"/>
      <c r="M365" s="176" t="s">
        <v>509</v>
      </c>
      <c r="O365" s="176"/>
      <c r="Q365" s="166"/>
    </row>
    <row r="366" spans="1:82" ht="12.75">
      <c r="A366" s="167">
        <v>91</v>
      </c>
      <c r="B366" s="168" t="s">
        <v>510</v>
      </c>
      <c r="C366" s="169" t="s">
        <v>511</v>
      </c>
      <c r="D366" s="170" t="s">
        <v>110</v>
      </c>
      <c r="E366" s="171">
        <v>18.75</v>
      </c>
      <c r="F366" s="171">
        <v>0</v>
      </c>
      <c r="G366" s="172">
        <f>E366*F366</f>
        <v>0</v>
      </c>
      <c r="H366" s="173">
        <v>0.03447</v>
      </c>
      <c r="I366" s="173">
        <f>E366*H366</f>
        <v>0.6463125000000001</v>
      </c>
      <c r="J366" s="173">
        <v>0</v>
      </c>
      <c r="K366" s="173">
        <f>E366*J366</f>
        <v>0</v>
      </c>
      <c r="Q366" s="166">
        <v>2</v>
      </c>
      <c r="AA366" s="143">
        <v>1</v>
      </c>
      <c r="AB366" s="143">
        <v>1</v>
      </c>
      <c r="AC366" s="143">
        <v>1</v>
      </c>
      <c r="BB366" s="143">
        <v>1</v>
      </c>
      <c r="BC366" s="143">
        <f>IF(BB366=1,G366,0)</f>
        <v>0</v>
      </c>
      <c r="BD366" s="143">
        <f>IF(BB366=2,G366,0)</f>
        <v>0</v>
      </c>
      <c r="BE366" s="143">
        <f>IF(BB366=3,G366,0)</f>
        <v>0</v>
      </c>
      <c r="BF366" s="143">
        <f>IF(BB366=4,G366,0)</f>
        <v>0</v>
      </c>
      <c r="BG366" s="143">
        <f>IF(BB366=5,G366,0)</f>
        <v>0</v>
      </c>
      <c r="CA366" s="143">
        <v>1</v>
      </c>
      <c r="CB366" s="143">
        <v>1</v>
      </c>
      <c r="CC366" s="166"/>
      <c r="CD366" s="166"/>
    </row>
    <row r="367" spans="1:17" ht="12.75">
      <c r="A367" s="174"/>
      <c r="B367" s="175"/>
      <c r="C367" s="228" t="s">
        <v>512</v>
      </c>
      <c r="D367" s="229"/>
      <c r="E367" s="177">
        <v>10.8</v>
      </c>
      <c r="F367" s="178"/>
      <c r="G367" s="179"/>
      <c r="H367" s="180"/>
      <c r="I367" s="181"/>
      <c r="J367" s="180"/>
      <c r="K367" s="181"/>
      <c r="M367" s="176" t="s">
        <v>512</v>
      </c>
      <c r="O367" s="176"/>
      <c r="Q367" s="166"/>
    </row>
    <row r="368" spans="1:17" ht="12.75">
      <c r="A368" s="174"/>
      <c r="B368" s="175"/>
      <c r="C368" s="228" t="s">
        <v>513</v>
      </c>
      <c r="D368" s="229"/>
      <c r="E368" s="177">
        <v>7.95</v>
      </c>
      <c r="F368" s="178"/>
      <c r="G368" s="179"/>
      <c r="H368" s="180"/>
      <c r="I368" s="181"/>
      <c r="J368" s="180"/>
      <c r="K368" s="181"/>
      <c r="M368" s="176" t="s">
        <v>513</v>
      </c>
      <c r="O368" s="176"/>
      <c r="Q368" s="166"/>
    </row>
    <row r="369" spans="1:82" ht="12.75">
      <c r="A369" s="167">
        <v>92</v>
      </c>
      <c r="B369" s="168" t="s">
        <v>514</v>
      </c>
      <c r="C369" s="169" t="s">
        <v>515</v>
      </c>
      <c r="D369" s="170" t="s">
        <v>110</v>
      </c>
      <c r="E369" s="171">
        <v>260.332</v>
      </c>
      <c r="F369" s="171">
        <v>0</v>
      </c>
      <c r="G369" s="172">
        <f>E369*F369</f>
        <v>0</v>
      </c>
      <c r="H369" s="173">
        <v>0.05126</v>
      </c>
      <c r="I369" s="173">
        <f>E369*H369</f>
        <v>13.34461832</v>
      </c>
      <c r="J369" s="173">
        <v>0</v>
      </c>
      <c r="K369" s="173">
        <f>E369*J369</f>
        <v>0</v>
      </c>
      <c r="Q369" s="166">
        <v>2</v>
      </c>
      <c r="AA369" s="143">
        <v>1</v>
      </c>
      <c r="AB369" s="143">
        <v>0</v>
      </c>
      <c r="AC369" s="143">
        <v>0</v>
      </c>
      <c r="BB369" s="143">
        <v>1</v>
      </c>
      <c r="BC369" s="143">
        <f>IF(BB369=1,G369,0)</f>
        <v>0</v>
      </c>
      <c r="BD369" s="143">
        <f>IF(BB369=2,G369,0)</f>
        <v>0</v>
      </c>
      <c r="BE369" s="143">
        <f>IF(BB369=3,G369,0)</f>
        <v>0</v>
      </c>
      <c r="BF369" s="143">
        <f>IF(BB369=4,G369,0)</f>
        <v>0</v>
      </c>
      <c r="BG369" s="143">
        <f>IF(BB369=5,G369,0)</f>
        <v>0</v>
      </c>
      <c r="CA369" s="143">
        <v>1</v>
      </c>
      <c r="CB369" s="143">
        <v>0</v>
      </c>
      <c r="CC369" s="166"/>
      <c r="CD369" s="166"/>
    </row>
    <row r="370" spans="1:17" ht="12.75">
      <c r="A370" s="174"/>
      <c r="B370" s="175"/>
      <c r="C370" s="228" t="s">
        <v>516</v>
      </c>
      <c r="D370" s="229"/>
      <c r="E370" s="177">
        <v>248.992</v>
      </c>
      <c r="F370" s="178"/>
      <c r="G370" s="179"/>
      <c r="H370" s="180"/>
      <c r="I370" s="181"/>
      <c r="J370" s="180"/>
      <c r="K370" s="181"/>
      <c r="M370" s="176" t="s">
        <v>516</v>
      </c>
      <c r="O370" s="176"/>
      <c r="Q370" s="166"/>
    </row>
    <row r="371" spans="1:17" ht="12.75">
      <c r="A371" s="174"/>
      <c r="B371" s="175"/>
      <c r="C371" s="228" t="s">
        <v>517</v>
      </c>
      <c r="D371" s="229"/>
      <c r="E371" s="177">
        <v>11.34</v>
      </c>
      <c r="F371" s="178"/>
      <c r="G371" s="179"/>
      <c r="H371" s="180"/>
      <c r="I371" s="181"/>
      <c r="J371" s="180"/>
      <c r="K371" s="181"/>
      <c r="M371" s="176" t="s">
        <v>517</v>
      </c>
      <c r="O371" s="176"/>
      <c r="Q371" s="166"/>
    </row>
    <row r="372" spans="1:82" ht="22.5">
      <c r="A372" s="167">
        <v>93</v>
      </c>
      <c r="B372" s="168" t="s">
        <v>518</v>
      </c>
      <c r="C372" s="169" t="s">
        <v>519</v>
      </c>
      <c r="D372" s="170" t="s">
        <v>110</v>
      </c>
      <c r="E372" s="171">
        <v>48.63</v>
      </c>
      <c r="F372" s="171">
        <v>0</v>
      </c>
      <c r="G372" s="172">
        <f>E372*F372</f>
        <v>0</v>
      </c>
      <c r="H372" s="173">
        <v>0.02733</v>
      </c>
      <c r="I372" s="173">
        <f>E372*H372</f>
        <v>1.3290579</v>
      </c>
      <c r="J372" s="173">
        <v>0</v>
      </c>
      <c r="K372" s="173">
        <f>E372*J372</f>
        <v>0</v>
      </c>
      <c r="Q372" s="166">
        <v>2</v>
      </c>
      <c r="AA372" s="143">
        <v>1</v>
      </c>
      <c r="AB372" s="143">
        <v>1</v>
      </c>
      <c r="AC372" s="143">
        <v>1</v>
      </c>
      <c r="BB372" s="143">
        <v>1</v>
      </c>
      <c r="BC372" s="143">
        <f>IF(BB372=1,G372,0)</f>
        <v>0</v>
      </c>
      <c r="BD372" s="143">
        <f>IF(BB372=2,G372,0)</f>
        <v>0</v>
      </c>
      <c r="BE372" s="143">
        <f>IF(BB372=3,G372,0)</f>
        <v>0</v>
      </c>
      <c r="BF372" s="143">
        <f>IF(BB372=4,G372,0)</f>
        <v>0</v>
      </c>
      <c r="BG372" s="143">
        <f>IF(BB372=5,G372,0)</f>
        <v>0</v>
      </c>
      <c r="CA372" s="143">
        <v>1</v>
      </c>
      <c r="CB372" s="143">
        <v>1</v>
      </c>
      <c r="CC372" s="166"/>
      <c r="CD372" s="166"/>
    </row>
    <row r="373" spans="1:17" ht="12.75">
      <c r="A373" s="174"/>
      <c r="B373" s="175"/>
      <c r="C373" s="228" t="s">
        <v>520</v>
      </c>
      <c r="D373" s="229"/>
      <c r="E373" s="177">
        <v>4.41</v>
      </c>
      <c r="F373" s="178"/>
      <c r="G373" s="179"/>
      <c r="H373" s="180"/>
      <c r="I373" s="181"/>
      <c r="J373" s="180"/>
      <c r="K373" s="181"/>
      <c r="M373" s="176" t="s">
        <v>520</v>
      </c>
      <c r="O373" s="176"/>
      <c r="Q373" s="166"/>
    </row>
    <row r="374" spans="1:17" ht="12.75">
      <c r="A374" s="174"/>
      <c r="B374" s="175"/>
      <c r="C374" s="228" t="s">
        <v>521</v>
      </c>
      <c r="D374" s="229"/>
      <c r="E374" s="177">
        <v>18</v>
      </c>
      <c r="F374" s="178"/>
      <c r="G374" s="179"/>
      <c r="H374" s="180"/>
      <c r="I374" s="181"/>
      <c r="J374" s="180"/>
      <c r="K374" s="181"/>
      <c r="M374" s="176" t="s">
        <v>521</v>
      </c>
      <c r="O374" s="176"/>
      <c r="Q374" s="166"/>
    </row>
    <row r="375" spans="1:17" ht="12.75">
      <c r="A375" s="174"/>
      <c r="B375" s="175"/>
      <c r="C375" s="228" t="s">
        <v>522</v>
      </c>
      <c r="D375" s="229"/>
      <c r="E375" s="177">
        <v>26.22</v>
      </c>
      <c r="F375" s="178"/>
      <c r="G375" s="179"/>
      <c r="H375" s="180"/>
      <c r="I375" s="181"/>
      <c r="J375" s="180"/>
      <c r="K375" s="181"/>
      <c r="M375" s="176" t="s">
        <v>522</v>
      </c>
      <c r="O375" s="176"/>
      <c r="Q375" s="166"/>
    </row>
    <row r="376" spans="1:59" ht="12.75">
      <c r="A376" s="182"/>
      <c r="B376" s="183" t="s">
        <v>79</v>
      </c>
      <c r="C376" s="184" t="str">
        <f>CONCATENATE(B305," ",C305)</f>
        <v>61 Upravy povrchů vnitřní</v>
      </c>
      <c r="D376" s="185"/>
      <c r="E376" s="186"/>
      <c r="F376" s="187"/>
      <c r="G376" s="188">
        <f>SUM(G305:G375)</f>
        <v>0</v>
      </c>
      <c r="H376" s="189"/>
      <c r="I376" s="190">
        <f>SUM(I305:I375)</f>
        <v>83.87584660999998</v>
      </c>
      <c r="J376" s="189"/>
      <c r="K376" s="190">
        <f>SUM(K305:K375)</f>
        <v>0</v>
      </c>
      <c r="Q376" s="166">
        <v>4</v>
      </c>
      <c r="BC376" s="191">
        <f>SUM(BC305:BC375)</f>
        <v>0</v>
      </c>
      <c r="BD376" s="191">
        <f>SUM(BD305:BD375)</f>
        <v>0</v>
      </c>
      <c r="BE376" s="191">
        <f>SUM(BE305:BE375)</f>
        <v>0</v>
      </c>
      <c r="BF376" s="191">
        <f>SUM(BF305:BF375)</f>
        <v>0</v>
      </c>
      <c r="BG376" s="191">
        <f>SUM(BG305:BG375)</f>
        <v>0</v>
      </c>
    </row>
    <row r="377" spans="1:17" ht="12.75">
      <c r="A377" s="158" t="s">
        <v>76</v>
      </c>
      <c r="B377" s="159" t="s">
        <v>523</v>
      </c>
      <c r="C377" s="160" t="s">
        <v>524</v>
      </c>
      <c r="D377" s="161"/>
      <c r="E377" s="162"/>
      <c r="F377" s="162"/>
      <c r="G377" s="163"/>
      <c r="H377" s="164"/>
      <c r="I377" s="165"/>
      <c r="J377" s="164"/>
      <c r="K377" s="165"/>
      <c r="Q377" s="166">
        <v>1</v>
      </c>
    </row>
    <row r="378" spans="1:82" ht="12.75">
      <c r="A378" s="167">
        <v>94</v>
      </c>
      <c r="B378" s="168" t="s">
        <v>525</v>
      </c>
      <c r="C378" s="169" t="s">
        <v>526</v>
      </c>
      <c r="D378" s="170" t="s">
        <v>110</v>
      </c>
      <c r="E378" s="171">
        <v>19.4125</v>
      </c>
      <c r="F378" s="171">
        <v>0</v>
      </c>
      <c r="G378" s="172">
        <f>E378*F378</f>
        <v>0</v>
      </c>
      <c r="H378" s="173">
        <v>0.01328</v>
      </c>
      <c r="I378" s="173">
        <f>E378*H378</f>
        <v>0.257798</v>
      </c>
      <c r="J378" s="173">
        <v>0</v>
      </c>
      <c r="K378" s="173">
        <f>E378*J378</f>
        <v>0</v>
      </c>
      <c r="Q378" s="166">
        <v>2</v>
      </c>
      <c r="AA378" s="143">
        <v>1</v>
      </c>
      <c r="AB378" s="143">
        <v>1</v>
      </c>
      <c r="AC378" s="143">
        <v>1</v>
      </c>
      <c r="BB378" s="143">
        <v>1</v>
      </c>
      <c r="BC378" s="143">
        <f>IF(BB378=1,G378,0)</f>
        <v>0</v>
      </c>
      <c r="BD378" s="143">
        <f>IF(BB378=2,G378,0)</f>
        <v>0</v>
      </c>
      <c r="BE378" s="143">
        <f>IF(BB378=3,G378,0)</f>
        <v>0</v>
      </c>
      <c r="BF378" s="143">
        <f>IF(BB378=4,G378,0)</f>
        <v>0</v>
      </c>
      <c r="BG378" s="143">
        <f>IF(BB378=5,G378,0)</f>
        <v>0</v>
      </c>
      <c r="CA378" s="143">
        <v>1</v>
      </c>
      <c r="CB378" s="143">
        <v>1</v>
      </c>
      <c r="CC378" s="166"/>
      <c r="CD378" s="166"/>
    </row>
    <row r="379" spans="1:17" ht="12.75">
      <c r="A379" s="174"/>
      <c r="B379" s="175"/>
      <c r="C379" s="228" t="s">
        <v>527</v>
      </c>
      <c r="D379" s="229"/>
      <c r="E379" s="177">
        <v>6.5625</v>
      </c>
      <c r="F379" s="178"/>
      <c r="G379" s="179"/>
      <c r="H379" s="180"/>
      <c r="I379" s="181"/>
      <c r="J379" s="180"/>
      <c r="K379" s="181"/>
      <c r="M379" s="176" t="s">
        <v>527</v>
      </c>
      <c r="O379" s="176"/>
      <c r="Q379" s="166"/>
    </row>
    <row r="380" spans="1:17" ht="12.75">
      <c r="A380" s="174"/>
      <c r="B380" s="175"/>
      <c r="C380" s="228" t="s">
        <v>528</v>
      </c>
      <c r="D380" s="229"/>
      <c r="E380" s="177">
        <v>12.85</v>
      </c>
      <c r="F380" s="178"/>
      <c r="G380" s="179"/>
      <c r="H380" s="180"/>
      <c r="I380" s="181"/>
      <c r="J380" s="180"/>
      <c r="K380" s="181"/>
      <c r="M380" s="176" t="s">
        <v>528</v>
      </c>
      <c r="O380" s="176"/>
      <c r="Q380" s="166"/>
    </row>
    <row r="381" spans="1:82" ht="12.75">
      <c r="A381" s="167">
        <v>95</v>
      </c>
      <c r="B381" s="168" t="s">
        <v>529</v>
      </c>
      <c r="C381" s="169" t="s">
        <v>530</v>
      </c>
      <c r="D381" s="170" t="s">
        <v>110</v>
      </c>
      <c r="E381" s="171">
        <v>887.376</v>
      </c>
      <c r="F381" s="171">
        <v>0</v>
      </c>
      <c r="G381" s="172">
        <f>E381*F381</f>
        <v>0</v>
      </c>
      <c r="H381" s="173">
        <v>0.00418</v>
      </c>
      <c r="I381" s="173">
        <f>E381*H381</f>
        <v>3.70923168</v>
      </c>
      <c r="J381" s="173">
        <v>0</v>
      </c>
      <c r="K381" s="173">
        <f>E381*J381</f>
        <v>0</v>
      </c>
      <c r="Q381" s="166">
        <v>2</v>
      </c>
      <c r="AA381" s="143">
        <v>1</v>
      </c>
      <c r="AB381" s="143">
        <v>1</v>
      </c>
      <c r="AC381" s="143">
        <v>1</v>
      </c>
      <c r="BB381" s="143">
        <v>1</v>
      </c>
      <c r="BC381" s="143">
        <f>IF(BB381=1,G381,0)</f>
        <v>0</v>
      </c>
      <c r="BD381" s="143">
        <f>IF(BB381=2,G381,0)</f>
        <v>0</v>
      </c>
      <c r="BE381" s="143">
        <f>IF(BB381=3,G381,0)</f>
        <v>0</v>
      </c>
      <c r="BF381" s="143">
        <f>IF(BB381=4,G381,0)</f>
        <v>0</v>
      </c>
      <c r="BG381" s="143">
        <f>IF(BB381=5,G381,0)</f>
        <v>0</v>
      </c>
      <c r="CA381" s="143">
        <v>1</v>
      </c>
      <c r="CB381" s="143">
        <v>1</v>
      </c>
      <c r="CC381" s="166"/>
      <c r="CD381" s="166"/>
    </row>
    <row r="382" spans="1:82" ht="12.75">
      <c r="A382" s="167">
        <v>96</v>
      </c>
      <c r="B382" s="168" t="s">
        <v>531</v>
      </c>
      <c r="C382" s="169" t="s">
        <v>532</v>
      </c>
      <c r="D382" s="170" t="s">
        <v>110</v>
      </c>
      <c r="E382" s="171">
        <v>69.845</v>
      </c>
      <c r="F382" s="171">
        <v>0</v>
      </c>
      <c r="G382" s="172">
        <f>E382*F382</f>
        <v>0</v>
      </c>
      <c r="H382" s="173">
        <v>0.0006</v>
      </c>
      <c r="I382" s="173">
        <f>E382*H382</f>
        <v>0.04190699999999999</v>
      </c>
      <c r="J382" s="173">
        <v>0</v>
      </c>
      <c r="K382" s="173">
        <f>E382*J382</f>
        <v>0</v>
      </c>
      <c r="Q382" s="166">
        <v>2</v>
      </c>
      <c r="AA382" s="143">
        <v>1</v>
      </c>
      <c r="AB382" s="143">
        <v>1</v>
      </c>
      <c r="AC382" s="143">
        <v>1</v>
      </c>
      <c r="BB382" s="143">
        <v>1</v>
      </c>
      <c r="BC382" s="143">
        <f>IF(BB382=1,G382,0)</f>
        <v>0</v>
      </c>
      <c r="BD382" s="143">
        <f>IF(BB382=2,G382,0)</f>
        <v>0</v>
      </c>
      <c r="BE382" s="143">
        <f>IF(BB382=3,G382,0)</f>
        <v>0</v>
      </c>
      <c r="BF382" s="143">
        <f>IF(BB382=4,G382,0)</f>
        <v>0</v>
      </c>
      <c r="BG382" s="143">
        <f>IF(BB382=5,G382,0)</f>
        <v>0</v>
      </c>
      <c r="CA382" s="143">
        <v>1</v>
      </c>
      <c r="CB382" s="143">
        <v>1</v>
      </c>
      <c r="CC382" s="166"/>
      <c r="CD382" s="166"/>
    </row>
    <row r="383" spans="1:82" ht="22.5">
      <c r="A383" s="167">
        <v>97</v>
      </c>
      <c r="B383" s="168" t="s">
        <v>533</v>
      </c>
      <c r="C383" s="169" t="s">
        <v>534</v>
      </c>
      <c r="D383" s="170" t="s">
        <v>110</v>
      </c>
      <c r="E383" s="171">
        <v>4.08</v>
      </c>
      <c r="F383" s="171">
        <v>0</v>
      </c>
      <c r="G383" s="172">
        <f>E383*F383</f>
        <v>0</v>
      </c>
      <c r="H383" s="173">
        <v>0.0225</v>
      </c>
      <c r="I383" s="173">
        <f>E383*H383</f>
        <v>0.09179999999999999</v>
      </c>
      <c r="J383" s="173">
        <v>0</v>
      </c>
      <c r="K383" s="173">
        <f>E383*J383</f>
        <v>0</v>
      </c>
      <c r="Q383" s="166">
        <v>2</v>
      </c>
      <c r="AA383" s="143">
        <v>1</v>
      </c>
      <c r="AB383" s="143">
        <v>1</v>
      </c>
      <c r="AC383" s="143">
        <v>1</v>
      </c>
      <c r="BB383" s="143">
        <v>1</v>
      </c>
      <c r="BC383" s="143">
        <f>IF(BB383=1,G383,0)</f>
        <v>0</v>
      </c>
      <c r="BD383" s="143">
        <f>IF(BB383=2,G383,0)</f>
        <v>0</v>
      </c>
      <c r="BE383" s="143">
        <f>IF(BB383=3,G383,0)</f>
        <v>0</v>
      </c>
      <c r="BF383" s="143">
        <f>IF(BB383=4,G383,0)</f>
        <v>0</v>
      </c>
      <c r="BG383" s="143">
        <f>IF(BB383=5,G383,0)</f>
        <v>0</v>
      </c>
      <c r="CA383" s="143">
        <v>1</v>
      </c>
      <c r="CB383" s="143">
        <v>1</v>
      </c>
      <c r="CC383" s="166"/>
      <c r="CD383" s="166"/>
    </row>
    <row r="384" spans="1:17" ht="12.75">
      <c r="A384" s="174"/>
      <c r="B384" s="175"/>
      <c r="C384" s="228" t="s">
        <v>535</v>
      </c>
      <c r="D384" s="229"/>
      <c r="E384" s="177">
        <v>4.08</v>
      </c>
      <c r="F384" s="178"/>
      <c r="G384" s="179"/>
      <c r="H384" s="180"/>
      <c r="I384" s="181"/>
      <c r="J384" s="180"/>
      <c r="K384" s="181"/>
      <c r="M384" s="176" t="s">
        <v>535</v>
      </c>
      <c r="O384" s="176"/>
      <c r="Q384" s="166"/>
    </row>
    <row r="385" spans="1:82" ht="22.5">
      <c r="A385" s="167">
        <v>98</v>
      </c>
      <c r="B385" s="168" t="s">
        <v>536</v>
      </c>
      <c r="C385" s="169" t="s">
        <v>537</v>
      </c>
      <c r="D385" s="170" t="s">
        <v>110</v>
      </c>
      <c r="E385" s="171">
        <v>69.845</v>
      </c>
      <c r="F385" s="171">
        <v>0</v>
      </c>
      <c r="G385" s="172">
        <f>E385*F385</f>
        <v>0</v>
      </c>
      <c r="H385" s="173">
        <v>0.04145</v>
      </c>
      <c r="I385" s="173">
        <f>E385*H385</f>
        <v>2.89507525</v>
      </c>
      <c r="J385" s="173">
        <v>0</v>
      </c>
      <c r="K385" s="173">
        <f>E385*J385</f>
        <v>0</v>
      </c>
      <c r="Q385" s="166">
        <v>2</v>
      </c>
      <c r="AA385" s="143">
        <v>1</v>
      </c>
      <c r="AB385" s="143">
        <v>1</v>
      </c>
      <c r="AC385" s="143">
        <v>1</v>
      </c>
      <c r="BB385" s="143">
        <v>1</v>
      </c>
      <c r="BC385" s="143">
        <f>IF(BB385=1,G385,0)</f>
        <v>0</v>
      </c>
      <c r="BD385" s="143">
        <f>IF(BB385=2,G385,0)</f>
        <v>0</v>
      </c>
      <c r="BE385" s="143">
        <f>IF(BB385=3,G385,0)</f>
        <v>0</v>
      </c>
      <c r="BF385" s="143">
        <f>IF(BB385=4,G385,0)</f>
        <v>0</v>
      </c>
      <c r="BG385" s="143">
        <f>IF(BB385=5,G385,0)</f>
        <v>0</v>
      </c>
      <c r="CA385" s="143">
        <v>1</v>
      </c>
      <c r="CB385" s="143">
        <v>1</v>
      </c>
      <c r="CC385" s="166"/>
      <c r="CD385" s="166"/>
    </row>
    <row r="386" spans="1:17" ht="12.75">
      <c r="A386" s="174"/>
      <c r="B386" s="175"/>
      <c r="C386" s="228" t="s">
        <v>250</v>
      </c>
      <c r="D386" s="229"/>
      <c r="E386" s="177">
        <v>0</v>
      </c>
      <c r="F386" s="178"/>
      <c r="G386" s="179"/>
      <c r="H386" s="180"/>
      <c r="I386" s="181"/>
      <c r="J386" s="180"/>
      <c r="K386" s="181"/>
      <c r="M386" s="176" t="s">
        <v>250</v>
      </c>
      <c r="O386" s="176"/>
      <c r="Q386" s="166"/>
    </row>
    <row r="387" spans="1:17" ht="12.75">
      <c r="A387" s="174"/>
      <c r="B387" s="175"/>
      <c r="C387" s="228" t="s">
        <v>538</v>
      </c>
      <c r="D387" s="229"/>
      <c r="E387" s="177">
        <v>36.9</v>
      </c>
      <c r="F387" s="178"/>
      <c r="G387" s="179"/>
      <c r="H387" s="180"/>
      <c r="I387" s="181"/>
      <c r="J387" s="180"/>
      <c r="K387" s="181"/>
      <c r="M387" s="176" t="s">
        <v>538</v>
      </c>
      <c r="O387" s="176"/>
      <c r="Q387" s="166"/>
    </row>
    <row r="388" spans="1:17" ht="12.75">
      <c r="A388" s="174"/>
      <c r="B388" s="175"/>
      <c r="C388" s="228" t="s">
        <v>539</v>
      </c>
      <c r="D388" s="229"/>
      <c r="E388" s="177">
        <v>15.565</v>
      </c>
      <c r="F388" s="178"/>
      <c r="G388" s="179"/>
      <c r="H388" s="180"/>
      <c r="I388" s="181"/>
      <c r="J388" s="180"/>
      <c r="K388" s="181"/>
      <c r="M388" s="176" t="s">
        <v>539</v>
      </c>
      <c r="O388" s="176"/>
      <c r="Q388" s="166"/>
    </row>
    <row r="389" spans="1:17" ht="12.75">
      <c r="A389" s="174"/>
      <c r="B389" s="175"/>
      <c r="C389" s="228" t="s">
        <v>331</v>
      </c>
      <c r="D389" s="229"/>
      <c r="E389" s="177">
        <v>0</v>
      </c>
      <c r="F389" s="178"/>
      <c r="G389" s="179"/>
      <c r="H389" s="180"/>
      <c r="I389" s="181"/>
      <c r="J389" s="180"/>
      <c r="K389" s="181"/>
      <c r="M389" s="176" t="s">
        <v>331</v>
      </c>
      <c r="O389" s="176"/>
      <c r="Q389" s="166"/>
    </row>
    <row r="390" spans="1:17" ht="12.75">
      <c r="A390" s="174"/>
      <c r="B390" s="175"/>
      <c r="C390" s="228" t="s">
        <v>540</v>
      </c>
      <c r="D390" s="229"/>
      <c r="E390" s="177">
        <v>17.38</v>
      </c>
      <c r="F390" s="178"/>
      <c r="G390" s="179"/>
      <c r="H390" s="180"/>
      <c r="I390" s="181"/>
      <c r="J390" s="180"/>
      <c r="K390" s="181"/>
      <c r="M390" s="176" t="s">
        <v>540</v>
      </c>
      <c r="O390" s="176"/>
      <c r="Q390" s="166"/>
    </row>
    <row r="391" spans="1:82" ht="12.75">
      <c r="A391" s="167">
        <v>99</v>
      </c>
      <c r="B391" s="168" t="s">
        <v>541</v>
      </c>
      <c r="C391" s="169" t="s">
        <v>542</v>
      </c>
      <c r="D391" s="170" t="s">
        <v>106</v>
      </c>
      <c r="E391" s="171">
        <v>36.2</v>
      </c>
      <c r="F391" s="171">
        <v>0</v>
      </c>
      <c r="G391" s="172">
        <f>E391*F391</f>
        <v>0</v>
      </c>
      <c r="H391" s="173">
        <v>0.0005</v>
      </c>
      <c r="I391" s="173">
        <f>E391*H391</f>
        <v>0.0181</v>
      </c>
      <c r="J391" s="173">
        <v>0</v>
      </c>
      <c r="K391" s="173">
        <f>E391*J391</f>
        <v>0</v>
      </c>
      <c r="Q391" s="166">
        <v>2</v>
      </c>
      <c r="AA391" s="143">
        <v>1</v>
      </c>
      <c r="AB391" s="143">
        <v>1</v>
      </c>
      <c r="AC391" s="143">
        <v>1</v>
      </c>
      <c r="BB391" s="143">
        <v>1</v>
      </c>
      <c r="BC391" s="143">
        <f>IF(BB391=1,G391,0)</f>
        <v>0</v>
      </c>
      <c r="BD391" s="143">
        <f>IF(BB391=2,G391,0)</f>
        <v>0</v>
      </c>
      <c r="BE391" s="143">
        <f>IF(BB391=3,G391,0)</f>
        <v>0</v>
      </c>
      <c r="BF391" s="143">
        <f>IF(BB391=4,G391,0)</f>
        <v>0</v>
      </c>
      <c r="BG391" s="143">
        <f>IF(BB391=5,G391,0)</f>
        <v>0</v>
      </c>
      <c r="CA391" s="143">
        <v>1</v>
      </c>
      <c r="CB391" s="143">
        <v>1</v>
      </c>
      <c r="CC391" s="166"/>
      <c r="CD391" s="166"/>
    </row>
    <row r="392" spans="1:17" ht="12.75">
      <c r="A392" s="174"/>
      <c r="B392" s="175"/>
      <c r="C392" s="228" t="s">
        <v>543</v>
      </c>
      <c r="D392" s="229"/>
      <c r="E392" s="177">
        <v>36.2</v>
      </c>
      <c r="F392" s="178"/>
      <c r="G392" s="179"/>
      <c r="H392" s="180"/>
      <c r="I392" s="181"/>
      <c r="J392" s="180"/>
      <c r="K392" s="181"/>
      <c r="M392" s="176" t="s">
        <v>543</v>
      </c>
      <c r="O392" s="176"/>
      <c r="Q392" s="166"/>
    </row>
    <row r="393" spans="1:82" ht="12.75">
      <c r="A393" s="167">
        <v>100</v>
      </c>
      <c r="B393" s="168" t="s">
        <v>544</v>
      </c>
      <c r="C393" s="169" t="s">
        <v>545</v>
      </c>
      <c r="D393" s="170" t="s">
        <v>106</v>
      </c>
      <c r="E393" s="171">
        <v>39.8</v>
      </c>
      <c r="F393" s="171">
        <v>0</v>
      </c>
      <c r="G393" s="172">
        <f>E393*F393</f>
        <v>0</v>
      </c>
      <c r="H393" s="173">
        <v>0.0106</v>
      </c>
      <c r="I393" s="173">
        <f>E393*H393</f>
        <v>0.42188</v>
      </c>
      <c r="J393" s="173">
        <v>0</v>
      </c>
      <c r="K393" s="173">
        <f>E393*J393</f>
        <v>0</v>
      </c>
      <c r="Q393" s="166">
        <v>2</v>
      </c>
      <c r="AA393" s="143">
        <v>1</v>
      </c>
      <c r="AB393" s="143">
        <v>1</v>
      </c>
      <c r="AC393" s="143">
        <v>1</v>
      </c>
      <c r="BB393" s="143">
        <v>1</v>
      </c>
      <c r="BC393" s="143">
        <f>IF(BB393=1,G393,0)</f>
        <v>0</v>
      </c>
      <c r="BD393" s="143">
        <f>IF(BB393=2,G393,0)</f>
        <v>0</v>
      </c>
      <c r="BE393" s="143">
        <f>IF(BB393=3,G393,0)</f>
        <v>0</v>
      </c>
      <c r="BF393" s="143">
        <f>IF(BB393=4,G393,0)</f>
        <v>0</v>
      </c>
      <c r="BG393" s="143">
        <f>IF(BB393=5,G393,0)</f>
        <v>0</v>
      </c>
      <c r="CA393" s="143">
        <v>1</v>
      </c>
      <c r="CB393" s="143">
        <v>1</v>
      </c>
      <c r="CC393" s="166"/>
      <c r="CD393" s="166"/>
    </row>
    <row r="394" spans="1:17" ht="12.75">
      <c r="A394" s="174"/>
      <c r="B394" s="175"/>
      <c r="C394" s="228" t="s">
        <v>546</v>
      </c>
      <c r="D394" s="229"/>
      <c r="E394" s="177">
        <v>35</v>
      </c>
      <c r="F394" s="178"/>
      <c r="G394" s="179"/>
      <c r="H394" s="180"/>
      <c r="I394" s="181"/>
      <c r="J394" s="180"/>
      <c r="K394" s="181"/>
      <c r="M394" s="176" t="s">
        <v>546</v>
      </c>
      <c r="O394" s="176"/>
      <c r="Q394" s="166"/>
    </row>
    <row r="395" spans="1:17" ht="12.75">
      <c r="A395" s="174"/>
      <c r="B395" s="175"/>
      <c r="C395" s="228" t="s">
        <v>547</v>
      </c>
      <c r="D395" s="229"/>
      <c r="E395" s="177">
        <v>1.2</v>
      </c>
      <c r="F395" s="178"/>
      <c r="G395" s="179"/>
      <c r="H395" s="180"/>
      <c r="I395" s="181"/>
      <c r="J395" s="180"/>
      <c r="K395" s="181"/>
      <c r="M395" s="176" t="s">
        <v>547</v>
      </c>
      <c r="O395" s="176"/>
      <c r="Q395" s="166"/>
    </row>
    <row r="396" spans="1:17" ht="12.75">
      <c r="A396" s="174"/>
      <c r="B396" s="175"/>
      <c r="C396" s="228" t="s">
        <v>548</v>
      </c>
      <c r="D396" s="229"/>
      <c r="E396" s="177">
        <v>1.2</v>
      </c>
      <c r="F396" s="178"/>
      <c r="G396" s="179"/>
      <c r="H396" s="180"/>
      <c r="I396" s="181"/>
      <c r="J396" s="180"/>
      <c r="K396" s="181"/>
      <c r="M396" s="176" t="s">
        <v>548</v>
      </c>
      <c r="O396" s="176"/>
      <c r="Q396" s="166"/>
    </row>
    <row r="397" spans="1:17" ht="12.75">
      <c r="A397" s="174"/>
      <c r="B397" s="175"/>
      <c r="C397" s="228" t="s">
        <v>549</v>
      </c>
      <c r="D397" s="229"/>
      <c r="E397" s="177">
        <v>2.4</v>
      </c>
      <c r="F397" s="178"/>
      <c r="G397" s="179"/>
      <c r="H397" s="180"/>
      <c r="I397" s="181"/>
      <c r="J397" s="180"/>
      <c r="K397" s="181"/>
      <c r="M397" s="176" t="s">
        <v>549</v>
      </c>
      <c r="O397" s="176"/>
      <c r="Q397" s="166"/>
    </row>
    <row r="398" spans="1:82" ht="12.75">
      <c r="A398" s="167">
        <v>101</v>
      </c>
      <c r="B398" s="168" t="s">
        <v>550</v>
      </c>
      <c r="C398" s="169" t="s">
        <v>551</v>
      </c>
      <c r="D398" s="170" t="s">
        <v>110</v>
      </c>
      <c r="E398" s="171">
        <v>887.376</v>
      </c>
      <c r="F398" s="171">
        <v>0</v>
      </c>
      <c r="G398" s="172">
        <f>E398*F398</f>
        <v>0</v>
      </c>
      <c r="H398" s="173">
        <v>0.03467</v>
      </c>
      <c r="I398" s="173">
        <f>E398*H398</f>
        <v>30.76532592</v>
      </c>
      <c r="J398" s="173">
        <v>0</v>
      </c>
      <c r="K398" s="173">
        <f>E398*J398</f>
        <v>0</v>
      </c>
      <c r="Q398" s="166">
        <v>2</v>
      </c>
      <c r="AA398" s="143">
        <v>12</v>
      </c>
      <c r="AB398" s="143">
        <v>0</v>
      </c>
      <c r="AC398" s="143">
        <v>244</v>
      </c>
      <c r="BB398" s="143">
        <v>1</v>
      </c>
      <c r="BC398" s="143">
        <f>IF(BB398=1,G398,0)</f>
        <v>0</v>
      </c>
      <c r="BD398" s="143">
        <f>IF(BB398=2,G398,0)</f>
        <v>0</v>
      </c>
      <c r="BE398" s="143">
        <f>IF(BB398=3,G398,0)</f>
        <v>0</v>
      </c>
      <c r="BF398" s="143">
        <f>IF(BB398=4,G398,0)</f>
        <v>0</v>
      </c>
      <c r="BG398" s="143">
        <f>IF(BB398=5,G398,0)</f>
        <v>0</v>
      </c>
      <c r="CA398" s="143">
        <v>12</v>
      </c>
      <c r="CB398" s="143">
        <v>0</v>
      </c>
      <c r="CC398" s="166"/>
      <c r="CD398" s="166"/>
    </row>
    <row r="399" spans="1:17" ht="12.75">
      <c r="A399" s="174"/>
      <c r="B399" s="175"/>
      <c r="C399" s="228" t="s">
        <v>250</v>
      </c>
      <c r="D399" s="229"/>
      <c r="E399" s="177">
        <v>0</v>
      </c>
      <c r="F399" s="178"/>
      <c r="G399" s="179"/>
      <c r="H399" s="180"/>
      <c r="I399" s="181"/>
      <c r="J399" s="180"/>
      <c r="K399" s="181"/>
      <c r="M399" s="176" t="s">
        <v>250</v>
      </c>
      <c r="O399" s="176"/>
      <c r="Q399" s="166"/>
    </row>
    <row r="400" spans="1:17" ht="12.75">
      <c r="A400" s="174"/>
      <c r="B400" s="175"/>
      <c r="C400" s="228" t="s">
        <v>552</v>
      </c>
      <c r="D400" s="229"/>
      <c r="E400" s="177">
        <v>173.018</v>
      </c>
      <c r="F400" s="178"/>
      <c r="G400" s="179"/>
      <c r="H400" s="180"/>
      <c r="I400" s="181"/>
      <c r="J400" s="180"/>
      <c r="K400" s="181"/>
      <c r="M400" s="176" t="s">
        <v>552</v>
      </c>
      <c r="O400" s="176"/>
      <c r="Q400" s="166"/>
    </row>
    <row r="401" spans="1:17" ht="22.5">
      <c r="A401" s="174"/>
      <c r="B401" s="175"/>
      <c r="C401" s="228" t="s">
        <v>553</v>
      </c>
      <c r="D401" s="229"/>
      <c r="E401" s="177">
        <v>13.5757</v>
      </c>
      <c r="F401" s="178"/>
      <c r="G401" s="179"/>
      <c r="H401" s="180"/>
      <c r="I401" s="181"/>
      <c r="J401" s="180"/>
      <c r="K401" s="181"/>
      <c r="M401" s="176" t="s">
        <v>553</v>
      </c>
      <c r="O401" s="176"/>
      <c r="Q401" s="166"/>
    </row>
    <row r="402" spans="1:17" ht="12.75">
      <c r="A402" s="174"/>
      <c r="B402" s="175"/>
      <c r="C402" s="228" t="s">
        <v>554</v>
      </c>
      <c r="D402" s="229"/>
      <c r="E402" s="177">
        <v>108.2059</v>
      </c>
      <c r="F402" s="178"/>
      <c r="G402" s="179"/>
      <c r="H402" s="180"/>
      <c r="I402" s="181"/>
      <c r="J402" s="180"/>
      <c r="K402" s="181"/>
      <c r="M402" s="176" t="s">
        <v>554</v>
      </c>
      <c r="O402" s="176"/>
      <c r="Q402" s="166"/>
    </row>
    <row r="403" spans="1:17" ht="12.75">
      <c r="A403" s="174"/>
      <c r="B403" s="175"/>
      <c r="C403" s="228" t="s">
        <v>555</v>
      </c>
      <c r="D403" s="229"/>
      <c r="E403" s="177">
        <v>16.5735</v>
      </c>
      <c r="F403" s="178"/>
      <c r="G403" s="179"/>
      <c r="H403" s="180"/>
      <c r="I403" s="181"/>
      <c r="J403" s="180"/>
      <c r="K403" s="181"/>
      <c r="M403" s="176" t="s">
        <v>555</v>
      </c>
      <c r="O403" s="176"/>
      <c r="Q403" s="166"/>
    </row>
    <row r="404" spans="1:17" ht="22.5">
      <c r="A404" s="174"/>
      <c r="B404" s="175"/>
      <c r="C404" s="228" t="s">
        <v>556</v>
      </c>
      <c r="D404" s="229"/>
      <c r="E404" s="177">
        <v>72.0705</v>
      </c>
      <c r="F404" s="178"/>
      <c r="G404" s="179"/>
      <c r="H404" s="180"/>
      <c r="I404" s="181"/>
      <c r="J404" s="180"/>
      <c r="K404" s="181"/>
      <c r="M404" s="176" t="s">
        <v>556</v>
      </c>
      <c r="O404" s="176"/>
      <c r="Q404" s="166"/>
    </row>
    <row r="405" spans="1:17" ht="12.75">
      <c r="A405" s="174"/>
      <c r="B405" s="175"/>
      <c r="C405" s="228" t="s">
        <v>557</v>
      </c>
      <c r="D405" s="229"/>
      <c r="E405" s="177">
        <v>52.7465</v>
      </c>
      <c r="F405" s="178"/>
      <c r="G405" s="179"/>
      <c r="H405" s="180"/>
      <c r="I405" s="181"/>
      <c r="J405" s="180"/>
      <c r="K405" s="181"/>
      <c r="M405" s="176" t="s">
        <v>557</v>
      </c>
      <c r="O405" s="176"/>
      <c r="Q405" s="166"/>
    </row>
    <row r="406" spans="1:17" ht="22.5">
      <c r="A406" s="174"/>
      <c r="B406" s="175"/>
      <c r="C406" s="228" t="s">
        <v>558</v>
      </c>
      <c r="D406" s="229"/>
      <c r="E406" s="177">
        <v>65.6205</v>
      </c>
      <c r="F406" s="178"/>
      <c r="G406" s="179"/>
      <c r="H406" s="180"/>
      <c r="I406" s="181"/>
      <c r="J406" s="180"/>
      <c r="K406" s="181"/>
      <c r="M406" s="176" t="s">
        <v>558</v>
      </c>
      <c r="O406" s="176"/>
      <c r="Q406" s="166"/>
    </row>
    <row r="407" spans="1:17" ht="12.75">
      <c r="A407" s="174"/>
      <c r="B407" s="175"/>
      <c r="C407" s="228" t="s">
        <v>331</v>
      </c>
      <c r="D407" s="229"/>
      <c r="E407" s="177">
        <v>0</v>
      </c>
      <c r="F407" s="178"/>
      <c r="G407" s="179"/>
      <c r="H407" s="180"/>
      <c r="I407" s="181"/>
      <c r="J407" s="180"/>
      <c r="K407" s="181"/>
      <c r="M407" s="176" t="s">
        <v>331</v>
      </c>
      <c r="O407" s="176"/>
      <c r="Q407" s="166"/>
    </row>
    <row r="408" spans="1:17" ht="12.75">
      <c r="A408" s="174"/>
      <c r="B408" s="175"/>
      <c r="C408" s="228" t="s">
        <v>559</v>
      </c>
      <c r="D408" s="229"/>
      <c r="E408" s="177">
        <v>48.702</v>
      </c>
      <c r="F408" s="178"/>
      <c r="G408" s="179"/>
      <c r="H408" s="180"/>
      <c r="I408" s="181"/>
      <c r="J408" s="180"/>
      <c r="K408" s="181"/>
      <c r="M408" s="176" t="s">
        <v>559</v>
      </c>
      <c r="O408" s="176"/>
      <c r="Q408" s="166"/>
    </row>
    <row r="409" spans="1:17" ht="12.75">
      <c r="A409" s="174"/>
      <c r="B409" s="175"/>
      <c r="C409" s="228" t="s">
        <v>560</v>
      </c>
      <c r="D409" s="229"/>
      <c r="E409" s="177">
        <v>87.087</v>
      </c>
      <c r="F409" s="178"/>
      <c r="G409" s="179"/>
      <c r="H409" s="180"/>
      <c r="I409" s="181"/>
      <c r="J409" s="180"/>
      <c r="K409" s="181"/>
      <c r="M409" s="176" t="s">
        <v>560</v>
      </c>
      <c r="O409" s="176"/>
      <c r="Q409" s="166"/>
    </row>
    <row r="410" spans="1:17" ht="12.75">
      <c r="A410" s="174"/>
      <c r="B410" s="175"/>
      <c r="C410" s="228" t="s">
        <v>561</v>
      </c>
      <c r="D410" s="229"/>
      <c r="E410" s="177">
        <v>162.8254</v>
      </c>
      <c r="F410" s="178"/>
      <c r="G410" s="179"/>
      <c r="H410" s="180"/>
      <c r="I410" s="181"/>
      <c r="J410" s="180"/>
      <c r="K410" s="181"/>
      <c r="M410" s="176" t="s">
        <v>561</v>
      </c>
      <c r="O410" s="176"/>
      <c r="Q410" s="166"/>
    </row>
    <row r="411" spans="1:17" ht="12.75">
      <c r="A411" s="174"/>
      <c r="B411" s="175"/>
      <c r="C411" s="228" t="s">
        <v>562</v>
      </c>
      <c r="D411" s="229"/>
      <c r="E411" s="177">
        <v>86.951</v>
      </c>
      <c r="F411" s="178"/>
      <c r="G411" s="179"/>
      <c r="H411" s="180"/>
      <c r="I411" s="181"/>
      <c r="J411" s="180"/>
      <c r="K411" s="181"/>
      <c r="M411" s="176" t="s">
        <v>562</v>
      </c>
      <c r="O411" s="176"/>
      <c r="Q411" s="166"/>
    </row>
    <row r="412" spans="1:59" ht="12.75">
      <c r="A412" s="182"/>
      <c r="B412" s="183" t="s">
        <v>79</v>
      </c>
      <c r="C412" s="184" t="str">
        <f>CONCATENATE(B377," ",C377)</f>
        <v>62 Úpravy povrchů vnější</v>
      </c>
      <c r="D412" s="185"/>
      <c r="E412" s="186"/>
      <c r="F412" s="187"/>
      <c r="G412" s="188">
        <f>SUM(G377:G411)</f>
        <v>0</v>
      </c>
      <c r="H412" s="189"/>
      <c r="I412" s="190">
        <f>SUM(I377:I411)</f>
        <v>38.201117849999996</v>
      </c>
      <c r="J412" s="189"/>
      <c r="K412" s="190">
        <f>SUM(K377:K411)</f>
        <v>0</v>
      </c>
      <c r="Q412" s="166">
        <v>4</v>
      </c>
      <c r="BC412" s="191">
        <f>SUM(BC377:BC411)</f>
        <v>0</v>
      </c>
      <c r="BD412" s="191">
        <f>SUM(BD377:BD411)</f>
        <v>0</v>
      </c>
      <c r="BE412" s="191">
        <f>SUM(BE377:BE411)</f>
        <v>0</v>
      </c>
      <c r="BF412" s="191">
        <f>SUM(BF377:BF411)</f>
        <v>0</v>
      </c>
      <c r="BG412" s="191">
        <f>SUM(BG377:BG411)</f>
        <v>0</v>
      </c>
    </row>
    <row r="413" spans="1:17" ht="12.75">
      <c r="A413" s="158" t="s">
        <v>76</v>
      </c>
      <c r="B413" s="159" t="s">
        <v>563</v>
      </c>
      <c r="C413" s="160" t="s">
        <v>564</v>
      </c>
      <c r="D413" s="161"/>
      <c r="E413" s="162"/>
      <c r="F413" s="162"/>
      <c r="G413" s="163"/>
      <c r="H413" s="164"/>
      <c r="I413" s="165"/>
      <c r="J413" s="164"/>
      <c r="K413" s="165"/>
      <c r="Q413" s="166">
        <v>1</v>
      </c>
    </row>
    <row r="414" spans="1:82" ht="12.75">
      <c r="A414" s="167">
        <v>102</v>
      </c>
      <c r="B414" s="168" t="s">
        <v>565</v>
      </c>
      <c r="C414" s="169" t="s">
        <v>566</v>
      </c>
      <c r="D414" s="170" t="s">
        <v>90</v>
      </c>
      <c r="E414" s="171">
        <v>3.9072</v>
      </c>
      <c r="F414" s="171">
        <v>0</v>
      </c>
      <c r="G414" s="172">
        <f>E414*F414</f>
        <v>0</v>
      </c>
      <c r="H414" s="173">
        <v>2.45329</v>
      </c>
      <c r="I414" s="173">
        <f>E414*H414</f>
        <v>9.585494688</v>
      </c>
      <c r="J414" s="173">
        <v>0</v>
      </c>
      <c r="K414" s="173">
        <f>E414*J414</f>
        <v>0</v>
      </c>
      <c r="Q414" s="166">
        <v>2</v>
      </c>
      <c r="AA414" s="143">
        <v>1</v>
      </c>
      <c r="AB414" s="143">
        <v>1</v>
      </c>
      <c r="AC414" s="143">
        <v>1</v>
      </c>
      <c r="BB414" s="143">
        <v>1</v>
      </c>
      <c r="BC414" s="143">
        <f>IF(BB414=1,G414,0)</f>
        <v>0</v>
      </c>
      <c r="BD414" s="143">
        <f>IF(BB414=2,G414,0)</f>
        <v>0</v>
      </c>
      <c r="BE414" s="143">
        <f>IF(BB414=3,G414,0)</f>
        <v>0</v>
      </c>
      <c r="BF414" s="143">
        <f>IF(BB414=4,G414,0)</f>
        <v>0</v>
      </c>
      <c r="BG414" s="143">
        <f>IF(BB414=5,G414,0)</f>
        <v>0</v>
      </c>
      <c r="CA414" s="143">
        <v>1</v>
      </c>
      <c r="CB414" s="143">
        <v>1</v>
      </c>
      <c r="CC414" s="166"/>
      <c r="CD414" s="166"/>
    </row>
    <row r="415" spans="1:17" ht="12.75">
      <c r="A415" s="174"/>
      <c r="B415" s="175"/>
      <c r="C415" s="228" t="s">
        <v>567</v>
      </c>
      <c r="D415" s="229"/>
      <c r="E415" s="177">
        <v>3.9072</v>
      </c>
      <c r="F415" s="178"/>
      <c r="G415" s="179"/>
      <c r="H415" s="180"/>
      <c r="I415" s="181"/>
      <c r="J415" s="180"/>
      <c r="K415" s="181"/>
      <c r="M415" s="176" t="s">
        <v>567</v>
      </c>
      <c r="O415" s="176"/>
      <c r="Q415" s="166"/>
    </row>
    <row r="416" spans="1:82" ht="12.75">
      <c r="A416" s="167">
        <v>103</v>
      </c>
      <c r="B416" s="168" t="s">
        <v>568</v>
      </c>
      <c r="C416" s="169" t="s">
        <v>569</v>
      </c>
      <c r="D416" s="170" t="s">
        <v>90</v>
      </c>
      <c r="E416" s="171">
        <v>4.8642</v>
      </c>
      <c r="F416" s="171">
        <v>0</v>
      </c>
      <c r="G416" s="172">
        <f>E416*F416</f>
        <v>0</v>
      </c>
      <c r="H416" s="173">
        <v>2.45329</v>
      </c>
      <c r="I416" s="173">
        <f>E416*H416</f>
        <v>11.933293218000001</v>
      </c>
      <c r="J416" s="173">
        <v>0</v>
      </c>
      <c r="K416" s="173">
        <f>E416*J416</f>
        <v>0</v>
      </c>
      <c r="Q416" s="166">
        <v>2</v>
      </c>
      <c r="AA416" s="143">
        <v>1</v>
      </c>
      <c r="AB416" s="143">
        <v>1</v>
      </c>
      <c r="AC416" s="143">
        <v>1</v>
      </c>
      <c r="BB416" s="143">
        <v>1</v>
      </c>
      <c r="BC416" s="143">
        <f>IF(BB416=1,G416,0)</f>
        <v>0</v>
      </c>
      <c r="BD416" s="143">
        <f>IF(BB416=2,G416,0)</f>
        <v>0</v>
      </c>
      <c r="BE416" s="143">
        <f>IF(BB416=3,G416,0)</f>
        <v>0</v>
      </c>
      <c r="BF416" s="143">
        <f>IF(BB416=4,G416,0)</f>
        <v>0</v>
      </c>
      <c r="BG416" s="143">
        <f>IF(BB416=5,G416,0)</f>
        <v>0</v>
      </c>
      <c r="CA416" s="143">
        <v>1</v>
      </c>
      <c r="CB416" s="143">
        <v>1</v>
      </c>
      <c r="CC416" s="166"/>
      <c r="CD416" s="166"/>
    </row>
    <row r="417" spans="1:17" ht="12.75">
      <c r="A417" s="174"/>
      <c r="B417" s="175"/>
      <c r="C417" s="228" t="s">
        <v>570</v>
      </c>
      <c r="D417" s="229"/>
      <c r="E417" s="177">
        <v>4.8642</v>
      </c>
      <c r="F417" s="178"/>
      <c r="G417" s="179"/>
      <c r="H417" s="180"/>
      <c r="I417" s="181"/>
      <c r="J417" s="180"/>
      <c r="K417" s="181"/>
      <c r="M417" s="176" t="s">
        <v>570</v>
      </c>
      <c r="O417" s="176"/>
      <c r="Q417" s="166"/>
    </row>
    <row r="418" spans="1:82" ht="12.75">
      <c r="A418" s="167">
        <v>104</v>
      </c>
      <c r="B418" s="168" t="s">
        <v>571</v>
      </c>
      <c r="C418" s="169" t="s">
        <v>572</v>
      </c>
      <c r="D418" s="170" t="s">
        <v>90</v>
      </c>
      <c r="E418" s="171">
        <v>4.8642</v>
      </c>
      <c r="F418" s="171">
        <v>0</v>
      </c>
      <c r="G418" s="172">
        <f>E418*F418</f>
        <v>0</v>
      </c>
      <c r="H418" s="173">
        <v>0</v>
      </c>
      <c r="I418" s="173">
        <f>E418*H418</f>
        <v>0</v>
      </c>
      <c r="J418" s="173">
        <v>0</v>
      </c>
      <c r="K418" s="173">
        <f>E418*J418</f>
        <v>0</v>
      </c>
      <c r="Q418" s="166">
        <v>2</v>
      </c>
      <c r="AA418" s="143">
        <v>1</v>
      </c>
      <c r="AB418" s="143">
        <v>1</v>
      </c>
      <c r="AC418" s="143">
        <v>1</v>
      </c>
      <c r="BB418" s="143">
        <v>1</v>
      </c>
      <c r="BC418" s="143">
        <f>IF(BB418=1,G418,0)</f>
        <v>0</v>
      </c>
      <c r="BD418" s="143">
        <f>IF(BB418=2,G418,0)</f>
        <v>0</v>
      </c>
      <c r="BE418" s="143">
        <f>IF(BB418=3,G418,0)</f>
        <v>0</v>
      </c>
      <c r="BF418" s="143">
        <f>IF(BB418=4,G418,0)</f>
        <v>0</v>
      </c>
      <c r="BG418" s="143">
        <f>IF(BB418=5,G418,0)</f>
        <v>0</v>
      </c>
      <c r="CA418" s="143">
        <v>1</v>
      </c>
      <c r="CB418" s="143">
        <v>1</v>
      </c>
      <c r="CC418" s="166"/>
      <c r="CD418" s="166"/>
    </row>
    <row r="419" spans="1:17" ht="12.75">
      <c r="A419" s="174"/>
      <c r="B419" s="175"/>
      <c r="C419" s="228" t="s">
        <v>570</v>
      </c>
      <c r="D419" s="229"/>
      <c r="E419" s="177">
        <v>4.8642</v>
      </c>
      <c r="F419" s="178"/>
      <c r="G419" s="179"/>
      <c r="H419" s="180"/>
      <c r="I419" s="181"/>
      <c r="J419" s="180"/>
      <c r="K419" s="181"/>
      <c r="M419" s="176" t="s">
        <v>570</v>
      </c>
      <c r="O419" s="176"/>
      <c r="Q419" s="166"/>
    </row>
    <row r="420" spans="1:82" ht="12.75">
      <c r="A420" s="167">
        <v>105</v>
      </c>
      <c r="B420" s="168" t="s">
        <v>573</v>
      </c>
      <c r="C420" s="169" t="s">
        <v>574</v>
      </c>
      <c r="D420" s="170" t="s">
        <v>90</v>
      </c>
      <c r="E420" s="171">
        <v>3.9072</v>
      </c>
      <c r="F420" s="171">
        <v>0</v>
      </c>
      <c r="G420" s="172">
        <f>E420*F420</f>
        <v>0</v>
      </c>
      <c r="H420" s="173">
        <v>0</v>
      </c>
      <c r="I420" s="173">
        <f>E420*H420</f>
        <v>0</v>
      </c>
      <c r="J420" s="173">
        <v>0</v>
      </c>
      <c r="K420" s="173">
        <f>E420*J420</f>
        <v>0</v>
      </c>
      <c r="Q420" s="166">
        <v>2</v>
      </c>
      <c r="AA420" s="143">
        <v>1</v>
      </c>
      <c r="AB420" s="143">
        <v>1</v>
      </c>
      <c r="AC420" s="143">
        <v>1</v>
      </c>
      <c r="BB420" s="143">
        <v>1</v>
      </c>
      <c r="BC420" s="143">
        <f>IF(BB420=1,G420,0)</f>
        <v>0</v>
      </c>
      <c r="BD420" s="143">
        <f>IF(BB420=2,G420,0)</f>
        <v>0</v>
      </c>
      <c r="BE420" s="143">
        <f>IF(BB420=3,G420,0)</f>
        <v>0</v>
      </c>
      <c r="BF420" s="143">
        <f>IF(BB420=4,G420,0)</f>
        <v>0</v>
      </c>
      <c r="BG420" s="143">
        <f>IF(BB420=5,G420,0)</f>
        <v>0</v>
      </c>
      <c r="CA420" s="143">
        <v>1</v>
      </c>
      <c r="CB420" s="143">
        <v>1</v>
      </c>
      <c r="CC420" s="166"/>
      <c r="CD420" s="166"/>
    </row>
    <row r="421" spans="1:17" ht="12.75">
      <c r="A421" s="174"/>
      <c r="B421" s="175"/>
      <c r="C421" s="228" t="s">
        <v>567</v>
      </c>
      <c r="D421" s="229"/>
      <c r="E421" s="177">
        <v>3.9072</v>
      </c>
      <c r="F421" s="178"/>
      <c r="G421" s="179"/>
      <c r="H421" s="180"/>
      <c r="I421" s="181"/>
      <c r="J421" s="180"/>
      <c r="K421" s="181"/>
      <c r="M421" s="176" t="s">
        <v>567</v>
      </c>
      <c r="O421" s="176"/>
      <c r="Q421" s="166"/>
    </row>
    <row r="422" spans="1:82" ht="12.75">
      <c r="A422" s="167">
        <v>106</v>
      </c>
      <c r="B422" s="168" t="s">
        <v>575</v>
      </c>
      <c r="C422" s="169" t="s">
        <v>576</v>
      </c>
      <c r="D422" s="170" t="s">
        <v>90</v>
      </c>
      <c r="E422" s="171">
        <v>0.5625</v>
      </c>
      <c r="F422" s="171">
        <v>0</v>
      </c>
      <c r="G422" s="172">
        <f>E422*F422</f>
        <v>0</v>
      </c>
      <c r="H422" s="173">
        <v>0.20702</v>
      </c>
      <c r="I422" s="173">
        <f>E422*H422</f>
        <v>0.11644875</v>
      </c>
      <c r="J422" s="173">
        <v>0</v>
      </c>
      <c r="K422" s="173">
        <f>E422*J422</f>
        <v>0</v>
      </c>
      <c r="Q422" s="166">
        <v>2</v>
      </c>
      <c r="AA422" s="143">
        <v>1</v>
      </c>
      <c r="AB422" s="143">
        <v>1</v>
      </c>
      <c r="AC422" s="143">
        <v>1</v>
      </c>
      <c r="BB422" s="143">
        <v>1</v>
      </c>
      <c r="BC422" s="143">
        <f>IF(BB422=1,G422,0)</f>
        <v>0</v>
      </c>
      <c r="BD422" s="143">
        <f>IF(BB422=2,G422,0)</f>
        <v>0</v>
      </c>
      <c r="BE422" s="143">
        <f>IF(BB422=3,G422,0)</f>
        <v>0</v>
      </c>
      <c r="BF422" s="143">
        <f>IF(BB422=4,G422,0)</f>
        <v>0</v>
      </c>
      <c r="BG422" s="143">
        <f>IF(BB422=5,G422,0)</f>
        <v>0</v>
      </c>
      <c r="CA422" s="143">
        <v>1</v>
      </c>
      <c r="CB422" s="143">
        <v>1</v>
      </c>
      <c r="CC422" s="166"/>
      <c r="CD422" s="166"/>
    </row>
    <row r="423" spans="1:17" ht="12.75">
      <c r="A423" s="174"/>
      <c r="B423" s="175"/>
      <c r="C423" s="228" t="s">
        <v>577</v>
      </c>
      <c r="D423" s="229"/>
      <c r="E423" s="177">
        <v>0.5625</v>
      </c>
      <c r="F423" s="178"/>
      <c r="G423" s="179"/>
      <c r="H423" s="180"/>
      <c r="I423" s="181"/>
      <c r="J423" s="180"/>
      <c r="K423" s="181"/>
      <c r="M423" s="176" t="s">
        <v>577</v>
      </c>
      <c r="O423" s="176"/>
      <c r="Q423" s="166"/>
    </row>
    <row r="424" spans="1:82" ht="12.75">
      <c r="A424" s="167">
        <v>107</v>
      </c>
      <c r="B424" s="168" t="s">
        <v>578</v>
      </c>
      <c r="C424" s="169" t="s">
        <v>579</v>
      </c>
      <c r="D424" s="170" t="s">
        <v>110</v>
      </c>
      <c r="E424" s="171">
        <v>540.11</v>
      </c>
      <c r="F424" s="171">
        <v>0</v>
      </c>
      <c r="G424" s="172">
        <f>E424*F424</f>
        <v>0</v>
      </c>
      <c r="H424" s="173">
        <v>0.083</v>
      </c>
      <c r="I424" s="173">
        <f>E424*H424</f>
        <v>44.829130000000006</v>
      </c>
      <c r="J424" s="173">
        <v>0</v>
      </c>
      <c r="K424" s="173">
        <f>E424*J424</f>
        <v>0</v>
      </c>
      <c r="Q424" s="166">
        <v>2</v>
      </c>
      <c r="AA424" s="143">
        <v>1</v>
      </c>
      <c r="AB424" s="143">
        <v>1</v>
      </c>
      <c r="AC424" s="143">
        <v>1</v>
      </c>
      <c r="BB424" s="143">
        <v>1</v>
      </c>
      <c r="BC424" s="143">
        <f>IF(BB424=1,G424,0)</f>
        <v>0</v>
      </c>
      <c r="BD424" s="143">
        <f>IF(BB424=2,G424,0)</f>
        <v>0</v>
      </c>
      <c r="BE424" s="143">
        <f>IF(BB424=3,G424,0)</f>
        <v>0</v>
      </c>
      <c r="BF424" s="143">
        <f>IF(BB424=4,G424,0)</f>
        <v>0</v>
      </c>
      <c r="BG424" s="143">
        <f>IF(BB424=5,G424,0)</f>
        <v>0</v>
      </c>
      <c r="CA424" s="143">
        <v>1</v>
      </c>
      <c r="CB424" s="143">
        <v>1</v>
      </c>
      <c r="CC424" s="166"/>
      <c r="CD424" s="166"/>
    </row>
    <row r="425" spans="1:17" ht="12.75">
      <c r="A425" s="174"/>
      <c r="B425" s="175"/>
      <c r="C425" s="228" t="s">
        <v>580</v>
      </c>
      <c r="D425" s="229"/>
      <c r="E425" s="177">
        <v>45.83</v>
      </c>
      <c r="F425" s="178"/>
      <c r="G425" s="179"/>
      <c r="H425" s="180"/>
      <c r="I425" s="181"/>
      <c r="J425" s="180"/>
      <c r="K425" s="181"/>
      <c r="M425" s="176" t="s">
        <v>580</v>
      </c>
      <c r="O425" s="176"/>
      <c r="Q425" s="166"/>
    </row>
    <row r="426" spans="1:17" ht="12.75">
      <c r="A426" s="174"/>
      <c r="B426" s="175"/>
      <c r="C426" s="228" t="s">
        <v>581</v>
      </c>
      <c r="D426" s="229"/>
      <c r="E426" s="177">
        <v>494.28</v>
      </c>
      <c r="F426" s="178"/>
      <c r="G426" s="179"/>
      <c r="H426" s="180"/>
      <c r="I426" s="181"/>
      <c r="J426" s="180"/>
      <c r="K426" s="181"/>
      <c r="M426" s="176" t="s">
        <v>581</v>
      </c>
      <c r="O426" s="176"/>
      <c r="Q426" s="166"/>
    </row>
    <row r="427" spans="1:82" ht="12.75">
      <c r="A427" s="167">
        <v>108</v>
      </c>
      <c r="B427" s="168" t="s">
        <v>582</v>
      </c>
      <c r="C427" s="169" t="s">
        <v>583</v>
      </c>
      <c r="D427" s="170" t="s">
        <v>110</v>
      </c>
      <c r="E427" s="171">
        <v>31.2</v>
      </c>
      <c r="F427" s="171">
        <v>0</v>
      </c>
      <c r="G427" s="172">
        <f>E427*F427</f>
        <v>0</v>
      </c>
      <c r="H427" s="173">
        <v>0.083</v>
      </c>
      <c r="I427" s="173">
        <f>E427*H427</f>
        <v>2.5896</v>
      </c>
      <c r="J427" s="173">
        <v>0</v>
      </c>
      <c r="K427" s="173">
        <f>E427*J427</f>
        <v>0</v>
      </c>
      <c r="Q427" s="166">
        <v>2</v>
      </c>
      <c r="AA427" s="143">
        <v>1</v>
      </c>
      <c r="AB427" s="143">
        <v>1</v>
      </c>
      <c r="AC427" s="143">
        <v>1</v>
      </c>
      <c r="BB427" s="143">
        <v>1</v>
      </c>
      <c r="BC427" s="143">
        <f>IF(BB427=1,G427,0)</f>
        <v>0</v>
      </c>
      <c r="BD427" s="143">
        <f>IF(BB427=2,G427,0)</f>
        <v>0</v>
      </c>
      <c r="BE427" s="143">
        <f>IF(BB427=3,G427,0)</f>
        <v>0</v>
      </c>
      <c r="BF427" s="143">
        <f>IF(BB427=4,G427,0)</f>
        <v>0</v>
      </c>
      <c r="BG427" s="143">
        <f>IF(BB427=5,G427,0)</f>
        <v>0</v>
      </c>
      <c r="CA427" s="143">
        <v>1</v>
      </c>
      <c r="CB427" s="143">
        <v>1</v>
      </c>
      <c r="CC427" s="166"/>
      <c r="CD427" s="166"/>
    </row>
    <row r="428" spans="1:17" ht="12.75">
      <c r="A428" s="174"/>
      <c r="B428" s="175"/>
      <c r="C428" s="228" t="s">
        <v>584</v>
      </c>
      <c r="D428" s="229"/>
      <c r="E428" s="177">
        <v>31.2</v>
      </c>
      <c r="F428" s="178"/>
      <c r="G428" s="179"/>
      <c r="H428" s="180"/>
      <c r="I428" s="181"/>
      <c r="J428" s="180"/>
      <c r="K428" s="181"/>
      <c r="M428" s="176" t="s">
        <v>584</v>
      </c>
      <c r="O428" s="176"/>
      <c r="Q428" s="166"/>
    </row>
    <row r="429" spans="1:82" ht="12.75">
      <c r="A429" s="167">
        <v>109</v>
      </c>
      <c r="B429" s="168" t="s">
        <v>585</v>
      </c>
      <c r="C429" s="169" t="s">
        <v>586</v>
      </c>
      <c r="D429" s="170" t="s">
        <v>106</v>
      </c>
      <c r="E429" s="171">
        <v>738.8</v>
      </c>
      <c r="F429" s="171">
        <v>0</v>
      </c>
      <c r="G429" s="172">
        <f>E429*F429</f>
        <v>0</v>
      </c>
      <c r="H429" s="173">
        <v>4E-05</v>
      </c>
      <c r="I429" s="173">
        <f>E429*H429</f>
        <v>0.029552000000000002</v>
      </c>
      <c r="J429" s="173">
        <v>0</v>
      </c>
      <c r="K429" s="173">
        <f>E429*J429</f>
        <v>0</v>
      </c>
      <c r="Q429" s="166">
        <v>2</v>
      </c>
      <c r="AA429" s="143">
        <v>1</v>
      </c>
      <c r="AB429" s="143">
        <v>1</v>
      </c>
      <c r="AC429" s="143">
        <v>1</v>
      </c>
      <c r="BB429" s="143">
        <v>1</v>
      </c>
      <c r="BC429" s="143">
        <f>IF(BB429=1,G429,0)</f>
        <v>0</v>
      </c>
      <c r="BD429" s="143">
        <f>IF(BB429=2,G429,0)</f>
        <v>0</v>
      </c>
      <c r="BE429" s="143">
        <f>IF(BB429=3,G429,0)</f>
        <v>0</v>
      </c>
      <c r="BF429" s="143">
        <f>IF(BB429=4,G429,0)</f>
        <v>0</v>
      </c>
      <c r="BG429" s="143">
        <f>IF(BB429=5,G429,0)</f>
        <v>0</v>
      </c>
      <c r="CA429" s="143">
        <v>1</v>
      </c>
      <c r="CB429" s="143">
        <v>1</v>
      </c>
      <c r="CC429" s="166"/>
      <c r="CD429" s="166"/>
    </row>
    <row r="430" spans="1:17" ht="12.75">
      <c r="A430" s="174"/>
      <c r="B430" s="175"/>
      <c r="C430" s="228" t="s">
        <v>587</v>
      </c>
      <c r="D430" s="229"/>
      <c r="E430" s="177">
        <v>250.85</v>
      </c>
      <c r="F430" s="178"/>
      <c r="G430" s="179"/>
      <c r="H430" s="180"/>
      <c r="I430" s="181"/>
      <c r="J430" s="180"/>
      <c r="K430" s="181"/>
      <c r="M430" s="176" t="s">
        <v>587</v>
      </c>
      <c r="O430" s="176"/>
      <c r="Q430" s="166"/>
    </row>
    <row r="431" spans="1:17" ht="12.75">
      <c r="A431" s="174"/>
      <c r="B431" s="175"/>
      <c r="C431" s="228" t="s">
        <v>588</v>
      </c>
      <c r="D431" s="229"/>
      <c r="E431" s="177">
        <v>295.1</v>
      </c>
      <c r="F431" s="178"/>
      <c r="G431" s="179"/>
      <c r="H431" s="180"/>
      <c r="I431" s="181"/>
      <c r="J431" s="180"/>
      <c r="K431" s="181"/>
      <c r="M431" s="176" t="s">
        <v>588</v>
      </c>
      <c r="O431" s="176"/>
      <c r="Q431" s="166"/>
    </row>
    <row r="432" spans="1:17" ht="12.75">
      <c r="A432" s="174"/>
      <c r="B432" s="175"/>
      <c r="C432" s="228" t="s">
        <v>589</v>
      </c>
      <c r="D432" s="229"/>
      <c r="E432" s="177">
        <v>4.8</v>
      </c>
      <c r="F432" s="178"/>
      <c r="G432" s="179"/>
      <c r="H432" s="180"/>
      <c r="I432" s="181"/>
      <c r="J432" s="180"/>
      <c r="K432" s="181"/>
      <c r="M432" s="176" t="s">
        <v>589</v>
      </c>
      <c r="O432" s="176"/>
      <c r="Q432" s="166"/>
    </row>
    <row r="433" spans="1:17" ht="12.75">
      <c r="A433" s="174"/>
      <c r="B433" s="175"/>
      <c r="C433" s="228" t="s">
        <v>590</v>
      </c>
      <c r="D433" s="229"/>
      <c r="E433" s="177">
        <v>9.6</v>
      </c>
      <c r="F433" s="178"/>
      <c r="G433" s="179"/>
      <c r="H433" s="180"/>
      <c r="I433" s="181"/>
      <c r="J433" s="180"/>
      <c r="K433" s="181"/>
      <c r="M433" s="176" t="s">
        <v>590</v>
      </c>
      <c r="O433" s="176"/>
      <c r="Q433" s="166"/>
    </row>
    <row r="434" spans="1:17" ht="12.75">
      <c r="A434" s="174"/>
      <c r="B434" s="175"/>
      <c r="C434" s="228" t="s">
        <v>591</v>
      </c>
      <c r="D434" s="229"/>
      <c r="E434" s="177">
        <v>4.8</v>
      </c>
      <c r="F434" s="178"/>
      <c r="G434" s="179"/>
      <c r="H434" s="180"/>
      <c r="I434" s="181"/>
      <c r="J434" s="180"/>
      <c r="K434" s="181"/>
      <c r="M434" s="176" t="s">
        <v>591</v>
      </c>
      <c r="O434" s="176"/>
      <c r="Q434" s="166"/>
    </row>
    <row r="435" spans="1:17" ht="12.75">
      <c r="A435" s="174"/>
      <c r="B435" s="175"/>
      <c r="C435" s="228" t="s">
        <v>592</v>
      </c>
      <c r="D435" s="229"/>
      <c r="E435" s="177">
        <v>9.6</v>
      </c>
      <c r="F435" s="178"/>
      <c r="G435" s="179"/>
      <c r="H435" s="180"/>
      <c r="I435" s="181"/>
      <c r="J435" s="180"/>
      <c r="K435" s="181"/>
      <c r="M435" s="176" t="s">
        <v>592</v>
      </c>
      <c r="O435" s="176"/>
      <c r="Q435" s="166"/>
    </row>
    <row r="436" spans="1:17" ht="12.75">
      <c r="A436" s="174"/>
      <c r="B436" s="175"/>
      <c r="C436" s="228" t="s">
        <v>593</v>
      </c>
      <c r="D436" s="229"/>
      <c r="E436" s="177">
        <v>4.8</v>
      </c>
      <c r="F436" s="178"/>
      <c r="G436" s="179"/>
      <c r="H436" s="180"/>
      <c r="I436" s="181"/>
      <c r="J436" s="180"/>
      <c r="K436" s="181"/>
      <c r="M436" s="176" t="s">
        <v>593</v>
      </c>
      <c r="O436" s="176"/>
      <c r="Q436" s="166"/>
    </row>
    <row r="437" spans="1:17" ht="12.75">
      <c r="A437" s="174"/>
      <c r="B437" s="175"/>
      <c r="C437" s="228" t="s">
        <v>594</v>
      </c>
      <c r="D437" s="229"/>
      <c r="E437" s="177">
        <v>9.6</v>
      </c>
      <c r="F437" s="178"/>
      <c r="G437" s="179"/>
      <c r="H437" s="180"/>
      <c r="I437" s="181"/>
      <c r="J437" s="180"/>
      <c r="K437" s="181"/>
      <c r="M437" s="176" t="s">
        <v>594</v>
      </c>
      <c r="O437" s="176"/>
      <c r="Q437" s="166"/>
    </row>
    <row r="438" spans="1:17" ht="12.75">
      <c r="A438" s="174"/>
      <c r="B438" s="175"/>
      <c r="C438" s="228" t="s">
        <v>595</v>
      </c>
      <c r="D438" s="229"/>
      <c r="E438" s="177">
        <v>6.7</v>
      </c>
      <c r="F438" s="178"/>
      <c r="G438" s="179"/>
      <c r="H438" s="180"/>
      <c r="I438" s="181"/>
      <c r="J438" s="180"/>
      <c r="K438" s="181"/>
      <c r="M438" s="176" t="s">
        <v>595</v>
      </c>
      <c r="O438" s="176"/>
      <c r="Q438" s="166"/>
    </row>
    <row r="439" spans="1:17" ht="12.75">
      <c r="A439" s="174"/>
      <c r="B439" s="175"/>
      <c r="C439" s="228" t="s">
        <v>596</v>
      </c>
      <c r="D439" s="229"/>
      <c r="E439" s="177">
        <v>32.1</v>
      </c>
      <c r="F439" s="178"/>
      <c r="G439" s="179"/>
      <c r="H439" s="180"/>
      <c r="I439" s="181"/>
      <c r="J439" s="180"/>
      <c r="K439" s="181"/>
      <c r="M439" s="176" t="s">
        <v>596</v>
      </c>
      <c r="O439" s="176"/>
      <c r="Q439" s="166"/>
    </row>
    <row r="440" spans="1:17" ht="12.75">
      <c r="A440" s="174"/>
      <c r="B440" s="175"/>
      <c r="C440" s="228" t="s">
        <v>597</v>
      </c>
      <c r="D440" s="229"/>
      <c r="E440" s="177">
        <v>27</v>
      </c>
      <c r="F440" s="178"/>
      <c r="G440" s="179"/>
      <c r="H440" s="180"/>
      <c r="I440" s="181"/>
      <c r="J440" s="180"/>
      <c r="K440" s="181"/>
      <c r="M440" s="176" t="s">
        <v>597</v>
      </c>
      <c r="O440" s="176"/>
      <c r="Q440" s="166"/>
    </row>
    <row r="441" spans="1:17" ht="12.75">
      <c r="A441" s="174"/>
      <c r="B441" s="175"/>
      <c r="C441" s="228" t="s">
        <v>598</v>
      </c>
      <c r="D441" s="229"/>
      <c r="E441" s="177">
        <v>8.3</v>
      </c>
      <c r="F441" s="178"/>
      <c r="G441" s="179"/>
      <c r="H441" s="180"/>
      <c r="I441" s="181"/>
      <c r="J441" s="180"/>
      <c r="K441" s="181"/>
      <c r="M441" s="176" t="s">
        <v>598</v>
      </c>
      <c r="O441" s="176"/>
      <c r="Q441" s="166"/>
    </row>
    <row r="442" spans="1:17" ht="12.75">
      <c r="A442" s="174"/>
      <c r="B442" s="175"/>
      <c r="C442" s="228" t="s">
        <v>599</v>
      </c>
      <c r="D442" s="229"/>
      <c r="E442" s="177">
        <v>75.55</v>
      </c>
      <c r="F442" s="178"/>
      <c r="G442" s="179"/>
      <c r="H442" s="180"/>
      <c r="I442" s="181"/>
      <c r="J442" s="180"/>
      <c r="K442" s="181"/>
      <c r="M442" s="176" t="s">
        <v>599</v>
      </c>
      <c r="O442" s="176"/>
      <c r="Q442" s="166"/>
    </row>
    <row r="443" spans="1:82" ht="22.5">
      <c r="A443" s="167">
        <v>110</v>
      </c>
      <c r="B443" s="168" t="s">
        <v>600</v>
      </c>
      <c r="C443" s="169" t="s">
        <v>601</v>
      </c>
      <c r="D443" s="170" t="s">
        <v>110</v>
      </c>
      <c r="E443" s="171">
        <v>100.685</v>
      </c>
      <c r="F443" s="171">
        <v>0</v>
      </c>
      <c r="G443" s="172">
        <f>E443*F443</f>
        <v>0</v>
      </c>
      <c r="H443" s="173">
        <v>0.37046</v>
      </c>
      <c r="I443" s="173">
        <f>E443*H443</f>
        <v>37.2997651</v>
      </c>
      <c r="J443" s="173">
        <v>0</v>
      </c>
      <c r="K443" s="173">
        <f>E443*J443</f>
        <v>0</v>
      </c>
      <c r="Q443" s="166">
        <v>2</v>
      </c>
      <c r="AA443" s="143">
        <v>2</v>
      </c>
      <c r="AB443" s="143">
        <v>1</v>
      </c>
      <c r="AC443" s="143">
        <v>1</v>
      </c>
      <c r="BB443" s="143">
        <v>1</v>
      </c>
      <c r="BC443" s="143">
        <f>IF(BB443=1,G443,0)</f>
        <v>0</v>
      </c>
      <c r="BD443" s="143">
        <f>IF(BB443=2,G443,0)</f>
        <v>0</v>
      </c>
      <c r="BE443" s="143">
        <f>IF(BB443=3,G443,0)</f>
        <v>0</v>
      </c>
      <c r="BF443" s="143">
        <f>IF(BB443=4,G443,0)</f>
        <v>0</v>
      </c>
      <c r="BG443" s="143">
        <f>IF(BB443=5,G443,0)</f>
        <v>0</v>
      </c>
      <c r="CA443" s="143">
        <v>2</v>
      </c>
      <c r="CB443" s="143">
        <v>1</v>
      </c>
      <c r="CC443" s="166"/>
      <c r="CD443" s="166"/>
    </row>
    <row r="444" spans="1:17" ht="12.75">
      <c r="A444" s="174"/>
      <c r="B444" s="175"/>
      <c r="C444" s="228" t="s">
        <v>602</v>
      </c>
      <c r="D444" s="229"/>
      <c r="E444" s="177">
        <v>26.2225</v>
      </c>
      <c r="F444" s="178"/>
      <c r="G444" s="179"/>
      <c r="H444" s="180"/>
      <c r="I444" s="181"/>
      <c r="J444" s="180"/>
      <c r="K444" s="181"/>
      <c r="M444" s="176" t="s">
        <v>602</v>
      </c>
      <c r="O444" s="176"/>
      <c r="Q444" s="166"/>
    </row>
    <row r="445" spans="1:17" ht="12.75">
      <c r="A445" s="174"/>
      <c r="B445" s="175"/>
      <c r="C445" s="228" t="s">
        <v>603</v>
      </c>
      <c r="D445" s="229"/>
      <c r="E445" s="177">
        <v>74.4625</v>
      </c>
      <c r="F445" s="178"/>
      <c r="G445" s="179"/>
      <c r="H445" s="180"/>
      <c r="I445" s="181"/>
      <c r="J445" s="180"/>
      <c r="K445" s="181"/>
      <c r="M445" s="176" t="s">
        <v>603</v>
      </c>
      <c r="O445" s="176"/>
      <c r="Q445" s="166"/>
    </row>
    <row r="446" spans="1:82" ht="12.75">
      <c r="A446" s="167">
        <v>111</v>
      </c>
      <c r="B446" s="168" t="s">
        <v>604</v>
      </c>
      <c r="C446" s="169" t="s">
        <v>605</v>
      </c>
      <c r="D446" s="170" t="s">
        <v>110</v>
      </c>
      <c r="E446" s="171">
        <v>44.22</v>
      </c>
      <c r="F446" s="171">
        <v>0</v>
      </c>
      <c r="G446" s="172">
        <f>E446*F446</f>
        <v>0</v>
      </c>
      <c r="H446" s="173">
        <v>0.32889</v>
      </c>
      <c r="I446" s="173">
        <f>E446*H446</f>
        <v>14.5435158</v>
      </c>
      <c r="J446" s="173">
        <v>0</v>
      </c>
      <c r="K446" s="173">
        <f>E446*J446</f>
        <v>0</v>
      </c>
      <c r="Q446" s="166">
        <v>2</v>
      </c>
      <c r="AA446" s="143">
        <v>2</v>
      </c>
      <c r="AB446" s="143">
        <v>1</v>
      </c>
      <c r="AC446" s="143">
        <v>1</v>
      </c>
      <c r="BB446" s="143">
        <v>1</v>
      </c>
      <c r="BC446" s="143">
        <f>IF(BB446=1,G446,0)</f>
        <v>0</v>
      </c>
      <c r="BD446" s="143">
        <f>IF(BB446=2,G446,0)</f>
        <v>0</v>
      </c>
      <c r="BE446" s="143">
        <f>IF(BB446=3,G446,0)</f>
        <v>0</v>
      </c>
      <c r="BF446" s="143">
        <f>IF(BB446=4,G446,0)</f>
        <v>0</v>
      </c>
      <c r="BG446" s="143">
        <f>IF(BB446=5,G446,0)</f>
        <v>0</v>
      </c>
      <c r="CA446" s="143">
        <v>2</v>
      </c>
      <c r="CB446" s="143">
        <v>1</v>
      </c>
      <c r="CC446" s="166"/>
      <c r="CD446" s="166"/>
    </row>
    <row r="447" spans="1:82" ht="22.5">
      <c r="A447" s="167">
        <v>112</v>
      </c>
      <c r="B447" s="168" t="s">
        <v>606</v>
      </c>
      <c r="C447" s="169" t="s">
        <v>607</v>
      </c>
      <c r="D447" s="170" t="s">
        <v>106</v>
      </c>
      <c r="E447" s="171">
        <v>28.4</v>
      </c>
      <c r="F447" s="171">
        <v>0</v>
      </c>
      <c r="G447" s="172">
        <f>E447*F447</f>
        <v>0</v>
      </c>
      <c r="H447" s="173">
        <v>0</v>
      </c>
      <c r="I447" s="173">
        <f>E447*H447</f>
        <v>0</v>
      </c>
      <c r="J447" s="173">
        <v>0</v>
      </c>
      <c r="K447" s="173">
        <f>E447*J447</f>
        <v>0</v>
      </c>
      <c r="Q447" s="166">
        <v>2</v>
      </c>
      <c r="AA447" s="143">
        <v>12</v>
      </c>
      <c r="AB447" s="143">
        <v>0</v>
      </c>
      <c r="AC447" s="143">
        <v>258</v>
      </c>
      <c r="BB447" s="143">
        <v>1</v>
      </c>
      <c r="BC447" s="143">
        <f>IF(BB447=1,G447,0)</f>
        <v>0</v>
      </c>
      <c r="BD447" s="143">
        <f>IF(BB447=2,G447,0)</f>
        <v>0</v>
      </c>
      <c r="BE447" s="143">
        <f>IF(BB447=3,G447,0)</f>
        <v>0</v>
      </c>
      <c r="BF447" s="143">
        <f>IF(BB447=4,G447,0)</f>
        <v>0</v>
      </c>
      <c r="BG447" s="143">
        <f>IF(BB447=5,G447,0)</f>
        <v>0</v>
      </c>
      <c r="CA447" s="143">
        <v>12</v>
      </c>
      <c r="CB447" s="143">
        <v>0</v>
      </c>
      <c r="CC447" s="166"/>
      <c r="CD447" s="166"/>
    </row>
    <row r="448" spans="1:17" ht="12.75">
      <c r="A448" s="174"/>
      <c r="B448" s="175"/>
      <c r="C448" s="228" t="s">
        <v>608</v>
      </c>
      <c r="D448" s="229"/>
      <c r="E448" s="177">
        <v>28.4</v>
      </c>
      <c r="F448" s="178"/>
      <c r="G448" s="179"/>
      <c r="H448" s="180"/>
      <c r="I448" s="181"/>
      <c r="J448" s="180"/>
      <c r="K448" s="181"/>
      <c r="M448" s="176" t="s">
        <v>608</v>
      </c>
      <c r="O448" s="176"/>
      <c r="Q448" s="166"/>
    </row>
    <row r="449" spans="1:82" ht="22.5">
      <c r="A449" s="167">
        <v>113</v>
      </c>
      <c r="B449" s="168" t="s">
        <v>609</v>
      </c>
      <c r="C449" s="169" t="s">
        <v>610</v>
      </c>
      <c r="D449" s="170" t="s">
        <v>106</v>
      </c>
      <c r="E449" s="171">
        <v>96.45</v>
      </c>
      <c r="F449" s="171">
        <v>0</v>
      </c>
      <c r="G449" s="172">
        <f>E449*F449</f>
        <v>0</v>
      </c>
      <c r="H449" s="173">
        <v>0</v>
      </c>
      <c r="I449" s="173">
        <f>E449*H449</f>
        <v>0</v>
      </c>
      <c r="J449" s="173">
        <v>0</v>
      </c>
      <c r="K449" s="173">
        <f>E449*J449</f>
        <v>0</v>
      </c>
      <c r="Q449" s="166">
        <v>2</v>
      </c>
      <c r="AA449" s="143">
        <v>12</v>
      </c>
      <c r="AB449" s="143">
        <v>0</v>
      </c>
      <c r="AC449" s="143">
        <v>259</v>
      </c>
      <c r="BB449" s="143">
        <v>1</v>
      </c>
      <c r="BC449" s="143">
        <f>IF(BB449=1,G449,0)</f>
        <v>0</v>
      </c>
      <c r="BD449" s="143">
        <f>IF(BB449=2,G449,0)</f>
        <v>0</v>
      </c>
      <c r="BE449" s="143">
        <f>IF(BB449=3,G449,0)</f>
        <v>0</v>
      </c>
      <c r="BF449" s="143">
        <f>IF(BB449=4,G449,0)</f>
        <v>0</v>
      </c>
      <c r="BG449" s="143">
        <f>IF(BB449=5,G449,0)</f>
        <v>0</v>
      </c>
      <c r="CA449" s="143">
        <v>12</v>
      </c>
      <c r="CB449" s="143">
        <v>0</v>
      </c>
      <c r="CC449" s="166"/>
      <c r="CD449" s="166"/>
    </row>
    <row r="450" spans="1:17" ht="12.75">
      <c r="A450" s="174"/>
      <c r="B450" s="175"/>
      <c r="C450" s="228" t="s">
        <v>611</v>
      </c>
      <c r="D450" s="229"/>
      <c r="E450" s="177">
        <v>96.45</v>
      </c>
      <c r="F450" s="178"/>
      <c r="G450" s="179"/>
      <c r="H450" s="180"/>
      <c r="I450" s="181"/>
      <c r="J450" s="180"/>
      <c r="K450" s="181"/>
      <c r="M450" s="176" t="s">
        <v>611</v>
      </c>
      <c r="O450" s="176"/>
      <c r="Q450" s="166"/>
    </row>
    <row r="451" spans="1:82" ht="22.5">
      <c r="A451" s="167">
        <v>114</v>
      </c>
      <c r="B451" s="168" t="s">
        <v>612</v>
      </c>
      <c r="C451" s="169" t="s">
        <v>613</v>
      </c>
      <c r="D451" s="170" t="s">
        <v>106</v>
      </c>
      <c r="E451" s="171">
        <v>45.2</v>
      </c>
      <c r="F451" s="171">
        <v>0</v>
      </c>
      <c r="G451" s="172">
        <f>E451*F451</f>
        <v>0</v>
      </c>
      <c r="H451" s="173">
        <v>0</v>
      </c>
      <c r="I451" s="173">
        <f>E451*H451</f>
        <v>0</v>
      </c>
      <c r="J451" s="173">
        <v>0</v>
      </c>
      <c r="K451" s="173">
        <f>E451*J451</f>
        <v>0</v>
      </c>
      <c r="Q451" s="166">
        <v>2</v>
      </c>
      <c r="AA451" s="143">
        <v>12</v>
      </c>
      <c r="AB451" s="143">
        <v>0</v>
      </c>
      <c r="AC451" s="143">
        <v>260</v>
      </c>
      <c r="BB451" s="143">
        <v>1</v>
      </c>
      <c r="BC451" s="143">
        <f>IF(BB451=1,G451,0)</f>
        <v>0</v>
      </c>
      <c r="BD451" s="143">
        <f>IF(BB451=2,G451,0)</f>
        <v>0</v>
      </c>
      <c r="BE451" s="143">
        <f>IF(BB451=3,G451,0)</f>
        <v>0</v>
      </c>
      <c r="BF451" s="143">
        <f>IF(BB451=4,G451,0)</f>
        <v>0</v>
      </c>
      <c r="BG451" s="143">
        <f>IF(BB451=5,G451,0)</f>
        <v>0</v>
      </c>
      <c r="CA451" s="143">
        <v>12</v>
      </c>
      <c r="CB451" s="143">
        <v>0</v>
      </c>
      <c r="CC451" s="166"/>
      <c r="CD451" s="166"/>
    </row>
    <row r="452" spans="1:59" ht="12.75">
      <c r="A452" s="182"/>
      <c r="B452" s="183" t="s">
        <v>79</v>
      </c>
      <c r="C452" s="184" t="str">
        <f>CONCATENATE(B413," ",C413)</f>
        <v>63 Podlahy a podlahové konstrukce</v>
      </c>
      <c r="D452" s="185"/>
      <c r="E452" s="186"/>
      <c r="F452" s="187"/>
      <c r="G452" s="188">
        <f>SUM(G413:G451)</f>
        <v>0</v>
      </c>
      <c r="H452" s="189"/>
      <c r="I452" s="190">
        <f>SUM(I413:I451)</f>
        <v>120.926799556</v>
      </c>
      <c r="J452" s="189"/>
      <c r="K452" s="190">
        <f>SUM(K413:K451)</f>
        <v>0</v>
      </c>
      <c r="Q452" s="166">
        <v>4</v>
      </c>
      <c r="BC452" s="191">
        <f>SUM(BC413:BC451)</f>
        <v>0</v>
      </c>
      <c r="BD452" s="191">
        <f>SUM(BD413:BD451)</f>
        <v>0</v>
      </c>
      <c r="BE452" s="191">
        <f>SUM(BE413:BE451)</f>
        <v>0</v>
      </c>
      <c r="BF452" s="191">
        <f>SUM(BF413:BF451)</f>
        <v>0</v>
      </c>
      <c r="BG452" s="191">
        <f>SUM(BG413:BG451)</f>
        <v>0</v>
      </c>
    </row>
    <row r="453" spans="1:17" ht="12.75">
      <c r="A453" s="158" t="s">
        <v>76</v>
      </c>
      <c r="B453" s="159" t="s">
        <v>614</v>
      </c>
      <c r="C453" s="160" t="s">
        <v>615</v>
      </c>
      <c r="D453" s="161"/>
      <c r="E453" s="162"/>
      <c r="F453" s="162"/>
      <c r="G453" s="163"/>
      <c r="H453" s="164"/>
      <c r="I453" s="165"/>
      <c r="J453" s="164"/>
      <c r="K453" s="165"/>
      <c r="Q453" s="166">
        <v>1</v>
      </c>
    </row>
    <row r="454" spans="1:82" ht="22.5">
      <c r="A454" s="167">
        <v>115</v>
      </c>
      <c r="B454" s="168" t="s">
        <v>616</v>
      </c>
      <c r="C454" s="169" t="s">
        <v>617</v>
      </c>
      <c r="D454" s="170" t="s">
        <v>142</v>
      </c>
      <c r="E454" s="171">
        <v>3</v>
      </c>
      <c r="F454" s="171">
        <v>0</v>
      </c>
      <c r="G454" s="172">
        <f>E454*F454</f>
        <v>0</v>
      </c>
      <c r="H454" s="173">
        <v>0.03049</v>
      </c>
      <c r="I454" s="173">
        <f>E454*H454</f>
        <v>0.09147</v>
      </c>
      <c r="J454" s="173">
        <v>0</v>
      </c>
      <c r="K454" s="173">
        <f>E454*J454</f>
        <v>0</v>
      </c>
      <c r="Q454" s="166">
        <v>2</v>
      </c>
      <c r="AA454" s="143">
        <v>1</v>
      </c>
      <c r="AB454" s="143">
        <v>1</v>
      </c>
      <c r="AC454" s="143">
        <v>1</v>
      </c>
      <c r="BB454" s="143">
        <v>1</v>
      </c>
      <c r="BC454" s="143">
        <f>IF(BB454=1,G454,0)</f>
        <v>0</v>
      </c>
      <c r="BD454" s="143">
        <f>IF(BB454=2,G454,0)</f>
        <v>0</v>
      </c>
      <c r="BE454" s="143">
        <f>IF(BB454=3,G454,0)</f>
        <v>0</v>
      </c>
      <c r="BF454" s="143">
        <f>IF(BB454=4,G454,0)</f>
        <v>0</v>
      </c>
      <c r="BG454" s="143">
        <f>IF(BB454=5,G454,0)</f>
        <v>0</v>
      </c>
      <c r="CA454" s="143">
        <v>1</v>
      </c>
      <c r="CB454" s="143">
        <v>1</v>
      </c>
      <c r="CC454" s="166"/>
      <c r="CD454" s="166"/>
    </row>
    <row r="455" spans="1:82" ht="22.5">
      <c r="A455" s="167">
        <v>116</v>
      </c>
      <c r="B455" s="168" t="s">
        <v>618</v>
      </c>
      <c r="C455" s="169" t="s">
        <v>619</v>
      </c>
      <c r="D455" s="170" t="s">
        <v>142</v>
      </c>
      <c r="E455" s="171">
        <v>4</v>
      </c>
      <c r="F455" s="171">
        <v>0</v>
      </c>
      <c r="G455" s="172">
        <f>E455*F455</f>
        <v>0</v>
      </c>
      <c r="H455" s="173">
        <v>0.03399</v>
      </c>
      <c r="I455" s="173">
        <f>E455*H455</f>
        <v>0.13596</v>
      </c>
      <c r="J455" s="173">
        <v>0</v>
      </c>
      <c r="K455" s="173">
        <f>E455*J455</f>
        <v>0</v>
      </c>
      <c r="Q455" s="166">
        <v>2</v>
      </c>
      <c r="AA455" s="143">
        <v>1</v>
      </c>
      <c r="AB455" s="143">
        <v>1</v>
      </c>
      <c r="AC455" s="143">
        <v>1</v>
      </c>
      <c r="BB455" s="143">
        <v>1</v>
      </c>
      <c r="BC455" s="143">
        <f>IF(BB455=1,G455,0)</f>
        <v>0</v>
      </c>
      <c r="BD455" s="143">
        <f>IF(BB455=2,G455,0)</f>
        <v>0</v>
      </c>
      <c r="BE455" s="143">
        <f>IF(BB455=3,G455,0)</f>
        <v>0</v>
      </c>
      <c r="BF455" s="143">
        <f>IF(BB455=4,G455,0)</f>
        <v>0</v>
      </c>
      <c r="BG455" s="143">
        <f>IF(BB455=5,G455,0)</f>
        <v>0</v>
      </c>
      <c r="CA455" s="143">
        <v>1</v>
      </c>
      <c r="CB455" s="143">
        <v>1</v>
      </c>
      <c r="CC455" s="166"/>
      <c r="CD455" s="166"/>
    </row>
    <row r="456" spans="1:17" ht="12.75">
      <c r="A456" s="174"/>
      <c r="B456" s="175"/>
      <c r="C456" s="228" t="s">
        <v>620</v>
      </c>
      <c r="D456" s="229"/>
      <c r="E456" s="177">
        <v>4</v>
      </c>
      <c r="F456" s="178"/>
      <c r="G456" s="179"/>
      <c r="H456" s="180"/>
      <c r="I456" s="181"/>
      <c r="J456" s="180"/>
      <c r="K456" s="181"/>
      <c r="M456" s="176" t="s">
        <v>620</v>
      </c>
      <c r="O456" s="176"/>
      <c r="Q456" s="166"/>
    </row>
    <row r="457" spans="1:82" ht="12.75">
      <c r="A457" s="167">
        <v>117</v>
      </c>
      <c r="B457" s="168" t="s">
        <v>621</v>
      </c>
      <c r="C457" s="169" t="s">
        <v>622</v>
      </c>
      <c r="D457" s="170" t="s">
        <v>142</v>
      </c>
      <c r="E457" s="171">
        <v>29</v>
      </c>
      <c r="F457" s="171">
        <v>0</v>
      </c>
      <c r="G457" s="172">
        <f>E457*F457</f>
        <v>0</v>
      </c>
      <c r="H457" s="173">
        <v>0.4642</v>
      </c>
      <c r="I457" s="173">
        <f>E457*H457</f>
        <v>13.4618</v>
      </c>
      <c r="J457" s="173">
        <v>0</v>
      </c>
      <c r="K457" s="173">
        <f>E457*J457</f>
        <v>0</v>
      </c>
      <c r="Q457" s="166">
        <v>2</v>
      </c>
      <c r="AA457" s="143">
        <v>1</v>
      </c>
      <c r="AB457" s="143">
        <v>1</v>
      </c>
      <c r="AC457" s="143">
        <v>1</v>
      </c>
      <c r="BB457" s="143">
        <v>1</v>
      </c>
      <c r="BC457" s="143">
        <f>IF(BB457=1,G457,0)</f>
        <v>0</v>
      </c>
      <c r="BD457" s="143">
        <f>IF(BB457=2,G457,0)</f>
        <v>0</v>
      </c>
      <c r="BE457" s="143">
        <f>IF(BB457=3,G457,0)</f>
        <v>0</v>
      </c>
      <c r="BF457" s="143">
        <f>IF(BB457=4,G457,0)</f>
        <v>0</v>
      </c>
      <c r="BG457" s="143">
        <f>IF(BB457=5,G457,0)</f>
        <v>0</v>
      </c>
      <c r="CA457" s="143">
        <v>1</v>
      </c>
      <c r="CB457" s="143">
        <v>1</v>
      </c>
      <c r="CC457" s="166"/>
      <c r="CD457" s="166"/>
    </row>
    <row r="458" spans="1:17" ht="12.75">
      <c r="A458" s="174"/>
      <c r="B458" s="175"/>
      <c r="C458" s="228" t="s">
        <v>623</v>
      </c>
      <c r="D458" s="229"/>
      <c r="E458" s="177">
        <v>29</v>
      </c>
      <c r="F458" s="178"/>
      <c r="G458" s="179"/>
      <c r="H458" s="180"/>
      <c r="I458" s="181"/>
      <c r="J458" s="180"/>
      <c r="K458" s="181"/>
      <c r="M458" s="176" t="s">
        <v>623</v>
      </c>
      <c r="O458" s="176"/>
      <c r="Q458" s="166"/>
    </row>
    <row r="459" spans="1:82" ht="12.75">
      <c r="A459" s="167">
        <v>118</v>
      </c>
      <c r="B459" s="168" t="s">
        <v>624</v>
      </c>
      <c r="C459" s="169" t="s">
        <v>625</v>
      </c>
      <c r="D459" s="170" t="s">
        <v>142</v>
      </c>
      <c r="E459" s="171">
        <v>1</v>
      </c>
      <c r="F459" s="171">
        <v>0</v>
      </c>
      <c r="G459" s="172">
        <f>E459*F459</f>
        <v>0</v>
      </c>
      <c r="H459" s="173">
        <v>0.5756</v>
      </c>
      <c r="I459" s="173">
        <f>E459*H459</f>
        <v>0.5756</v>
      </c>
      <c r="J459" s="173">
        <v>0</v>
      </c>
      <c r="K459" s="173">
        <f>E459*J459</f>
        <v>0</v>
      </c>
      <c r="Q459" s="166">
        <v>2</v>
      </c>
      <c r="AA459" s="143">
        <v>1</v>
      </c>
      <c r="AB459" s="143">
        <v>1</v>
      </c>
      <c r="AC459" s="143">
        <v>1</v>
      </c>
      <c r="BB459" s="143">
        <v>1</v>
      </c>
      <c r="BC459" s="143">
        <f>IF(BB459=1,G459,0)</f>
        <v>0</v>
      </c>
      <c r="BD459" s="143">
        <f>IF(BB459=2,G459,0)</f>
        <v>0</v>
      </c>
      <c r="BE459" s="143">
        <f>IF(BB459=3,G459,0)</f>
        <v>0</v>
      </c>
      <c r="BF459" s="143">
        <f>IF(BB459=4,G459,0)</f>
        <v>0</v>
      </c>
      <c r="BG459" s="143">
        <f>IF(BB459=5,G459,0)</f>
        <v>0</v>
      </c>
      <c r="CA459" s="143">
        <v>1</v>
      </c>
      <c r="CB459" s="143">
        <v>1</v>
      </c>
      <c r="CC459" s="166"/>
      <c r="CD459" s="166"/>
    </row>
    <row r="460" spans="1:82" ht="12.75">
      <c r="A460" s="167">
        <v>119</v>
      </c>
      <c r="B460" s="168" t="s">
        <v>626</v>
      </c>
      <c r="C460" s="169" t="s">
        <v>627</v>
      </c>
      <c r="D460" s="170" t="s">
        <v>142</v>
      </c>
      <c r="E460" s="171">
        <v>9</v>
      </c>
      <c r="F460" s="171">
        <v>0</v>
      </c>
      <c r="G460" s="172">
        <f>E460*F460</f>
        <v>0</v>
      </c>
      <c r="H460" s="173">
        <v>0.05362</v>
      </c>
      <c r="I460" s="173">
        <f>E460*H460</f>
        <v>0.48258</v>
      </c>
      <c r="J460" s="173">
        <v>0</v>
      </c>
      <c r="K460" s="173">
        <f>E460*J460</f>
        <v>0</v>
      </c>
      <c r="Q460" s="166">
        <v>2</v>
      </c>
      <c r="AA460" s="143">
        <v>1</v>
      </c>
      <c r="AB460" s="143">
        <v>1</v>
      </c>
      <c r="AC460" s="143">
        <v>1</v>
      </c>
      <c r="BB460" s="143">
        <v>1</v>
      </c>
      <c r="BC460" s="143">
        <f>IF(BB460=1,G460,0)</f>
        <v>0</v>
      </c>
      <c r="BD460" s="143">
        <f>IF(BB460=2,G460,0)</f>
        <v>0</v>
      </c>
      <c r="BE460" s="143">
        <f>IF(BB460=3,G460,0)</f>
        <v>0</v>
      </c>
      <c r="BF460" s="143">
        <f>IF(BB460=4,G460,0)</f>
        <v>0</v>
      </c>
      <c r="BG460" s="143">
        <f>IF(BB460=5,G460,0)</f>
        <v>0</v>
      </c>
      <c r="CA460" s="143">
        <v>1</v>
      </c>
      <c r="CB460" s="143">
        <v>1</v>
      </c>
      <c r="CC460" s="166"/>
      <c r="CD460" s="166"/>
    </row>
    <row r="461" spans="1:82" ht="22.5">
      <c r="A461" s="167">
        <v>120</v>
      </c>
      <c r="B461" s="168" t="s">
        <v>628</v>
      </c>
      <c r="C461" s="169" t="s">
        <v>629</v>
      </c>
      <c r="D461" s="170" t="s">
        <v>106</v>
      </c>
      <c r="E461" s="171">
        <v>45.4</v>
      </c>
      <c r="F461" s="171">
        <v>0</v>
      </c>
      <c r="G461" s="172">
        <f>E461*F461</f>
        <v>0</v>
      </c>
      <c r="H461" s="173">
        <v>0.01318</v>
      </c>
      <c r="I461" s="173">
        <f>E461*H461</f>
        <v>0.598372</v>
      </c>
      <c r="J461" s="173">
        <v>0</v>
      </c>
      <c r="K461" s="173">
        <f>E461*J461</f>
        <v>0</v>
      </c>
      <c r="Q461" s="166">
        <v>2</v>
      </c>
      <c r="AA461" s="143">
        <v>1</v>
      </c>
      <c r="AB461" s="143">
        <v>1</v>
      </c>
      <c r="AC461" s="143">
        <v>1</v>
      </c>
      <c r="BB461" s="143">
        <v>1</v>
      </c>
      <c r="BC461" s="143">
        <f>IF(BB461=1,G461,0)</f>
        <v>0</v>
      </c>
      <c r="BD461" s="143">
        <f>IF(BB461=2,G461,0)</f>
        <v>0</v>
      </c>
      <c r="BE461" s="143">
        <f>IF(BB461=3,G461,0)</f>
        <v>0</v>
      </c>
      <c r="BF461" s="143">
        <f>IF(BB461=4,G461,0)</f>
        <v>0</v>
      </c>
      <c r="BG461" s="143">
        <f>IF(BB461=5,G461,0)</f>
        <v>0</v>
      </c>
      <c r="CA461" s="143">
        <v>1</v>
      </c>
      <c r="CB461" s="143">
        <v>1</v>
      </c>
      <c r="CC461" s="166"/>
      <c r="CD461" s="166"/>
    </row>
    <row r="462" spans="1:17" ht="12.75">
      <c r="A462" s="174"/>
      <c r="B462" s="175"/>
      <c r="C462" s="228" t="s">
        <v>630</v>
      </c>
      <c r="D462" s="229"/>
      <c r="E462" s="177">
        <v>34.2</v>
      </c>
      <c r="F462" s="178"/>
      <c r="G462" s="179"/>
      <c r="H462" s="180"/>
      <c r="I462" s="181"/>
      <c r="J462" s="180"/>
      <c r="K462" s="181"/>
      <c r="M462" s="176" t="s">
        <v>630</v>
      </c>
      <c r="O462" s="176"/>
      <c r="Q462" s="166"/>
    </row>
    <row r="463" spans="1:17" ht="12.75">
      <c r="A463" s="174"/>
      <c r="B463" s="175"/>
      <c r="C463" s="228" t="s">
        <v>631</v>
      </c>
      <c r="D463" s="229"/>
      <c r="E463" s="177">
        <v>1.2</v>
      </c>
      <c r="F463" s="178"/>
      <c r="G463" s="179"/>
      <c r="H463" s="180"/>
      <c r="I463" s="181"/>
      <c r="J463" s="180"/>
      <c r="K463" s="181"/>
      <c r="M463" s="176" t="s">
        <v>631</v>
      </c>
      <c r="O463" s="176"/>
      <c r="Q463" s="166"/>
    </row>
    <row r="464" spans="1:17" ht="12.75">
      <c r="A464" s="174"/>
      <c r="B464" s="175"/>
      <c r="C464" s="228" t="s">
        <v>632</v>
      </c>
      <c r="D464" s="229"/>
      <c r="E464" s="177">
        <v>2.4</v>
      </c>
      <c r="F464" s="178"/>
      <c r="G464" s="179"/>
      <c r="H464" s="180"/>
      <c r="I464" s="181"/>
      <c r="J464" s="180"/>
      <c r="K464" s="181"/>
      <c r="M464" s="176" t="s">
        <v>632</v>
      </c>
      <c r="O464" s="176"/>
      <c r="Q464" s="166"/>
    </row>
    <row r="465" spans="1:17" ht="12.75">
      <c r="A465" s="174"/>
      <c r="B465" s="175"/>
      <c r="C465" s="228" t="s">
        <v>633</v>
      </c>
      <c r="D465" s="229"/>
      <c r="E465" s="177">
        <v>1.2</v>
      </c>
      <c r="F465" s="178"/>
      <c r="G465" s="179"/>
      <c r="H465" s="180"/>
      <c r="I465" s="181"/>
      <c r="J465" s="180"/>
      <c r="K465" s="181"/>
      <c r="M465" s="176" t="s">
        <v>633</v>
      </c>
      <c r="O465" s="176"/>
      <c r="Q465" s="166"/>
    </row>
    <row r="466" spans="1:17" ht="12.75">
      <c r="A466" s="174"/>
      <c r="B466" s="175"/>
      <c r="C466" s="228" t="s">
        <v>634</v>
      </c>
      <c r="D466" s="229"/>
      <c r="E466" s="177">
        <v>6.4</v>
      </c>
      <c r="F466" s="178"/>
      <c r="G466" s="179"/>
      <c r="H466" s="180"/>
      <c r="I466" s="181"/>
      <c r="J466" s="180"/>
      <c r="K466" s="181"/>
      <c r="M466" s="176" t="s">
        <v>634</v>
      </c>
      <c r="O466" s="176"/>
      <c r="Q466" s="166"/>
    </row>
    <row r="467" spans="1:82" ht="12.75">
      <c r="A467" s="167">
        <v>121</v>
      </c>
      <c r="B467" s="168" t="s">
        <v>635</v>
      </c>
      <c r="C467" s="169" t="s">
        <v>636</v>
      </c>
      <c r="D467" s="170" t="s">
        <v>142</v>
      </c>
      <c r="E467" s="171">
        <v>1</v>
      </c>
      <c r="F467" s="171">
        <v>0</v>
      </c>
      <c r="G467" s="172">
        <f>E467*F467</f>
        <v>0</v>
      </c>
      <c r="H467" s="173">
        <v>0.0226</v>
      </c>
      <c r="I467" s="173">
        <f>E467*H467</f>
        <v>0.0226</v>
      </c>
      <c r="J467" s="173">
        <v>0</v>
      </c>
      <c r="K467" s="173">
        <f>E467*J467</f>
        <v>0</v>
      </c>
      <c r="Q467" s="166">
        <v>2</v>
      </c>
      <c r="AA467" s="143">
        <v>3</v>
      </c>
      <c r="AB467" s="143">
        <v>1</v>
      </c>
      <c r="AC467" s="143">
        <v>553307420</v>
      </c>
      <c r="BB467" s="143">
        <v>1</v>
      </c>
      <c r="BC467" s="143">
        <f>IF(BB467=1,G467,0)</f>
        <v>0</v>
      </c>
      <c r="BD467" s="143">
        <f>IF(BB467=2,G467,0)</f>
        <v>0</v>
      </c>
      <c r="BE467" s="143">
        <f>IF(BB467=3,G467,0)</f>
        <v>0</v>
      </c>
      <c r="BF467" s="143">
        <f>IF(BB467=4,G467,0)</f>
        <v>0</v>
      </c>
      <c r="BG467" s="143">
        <f>IF(BB467=5,G467,0)</f>
        <v>0</v>
      </c>
      <c r="CA467" s="143">
        <v>3</v>
      </c>
      <c r="CB467" s="143">
        <v>1</v>
      </c>
      <c r="CC467" s="166"/>
      <c r="CD467" s="166"/>
    </row>
    <row r="468" spans="1:82" ht="12.75">
      <c r="A468" s="167">
        <v>122</v>
      </c>
      <c r="B468" s="168" t="s">
        <v>637</v>
      </c>
      <c r="C468" s="169" t="s">
        <v>638</v>
      </c>
      <c r="D468" s="170" t="s">
        <v>142</v>
      </c>
      <c r="E468" s="171">
        <v>1</v>
      </c>
      <c r="F468" s="171">
        <v>0</v>
      </c>
      <c r="G468" s="172">
        <f>E468*F468</f>
        <v>0</v>
      </c>
      <c r="H468" s="173">
        <v>0.0226</v>
      </c>
      <c r="I468" s="173">
        <f>E468*H468</f>
        <v>0.0226</v>
      </c>
      <c r="J468" s="173">
        <v>0</v>
      </c>
      <c r="K468" s="173">
        <f>E468*J468</f>
        <v>0</v>
      </c>
      <c r="Q468" s="166">
        <v>2</v>
      </c>
      <c r="AA468" s="143">
        <v>3</v>
      </c>
      <c r="AB468" s="143">
        <v>1</v>
      </c>
      <c r="AC468" s="143">
        <v>553307421</v>
      </c>
      <c r="BB468" s="143">
        <v>1</v>
      </c>
      <c r="BC468" s="143">
        <f>IF(BB468=1,G468,0)</f>
        <v>0</v>
      </c>
      <c r="BD468" s="143">
        <f>IF(BB468=2,G468,0)</f>
        <v>0</v>
      </c>
      <c r="BE468" s="143">
        <f>IF(BB468=3,G468,0)</f>
        <v>0</v>
      </c>
      <c r="BF468" s="143">
        <f>IF(BB468=4,G468,0)</f>
        <v>0</v>
      </c>
      <c r="BG468" s="143">
        <f>IF(BB468=5,G468,0)</f>
        <v>0</v>
      </c>
      <c r="CA468" s="143">
        <v>3</v>
      </c>
      <c r="CB468" s="143">
        <v>1</v>
      </c>
      <c r="CC468" s="166"/>
      <c r="CD468" s="166"/>
    </row>
    <row r="469" spans="1:82" ht="12.75">
      <c r="A469" s="167">
        <v>123</v>
      </c>
      <c r="B469" s="168" t="s">
        <v>639</v>
      </c>
      <c r="C469" s="169" t="s">
        <v>640</v>
      </c>
      <c r="D469" s="170" t="s">
        <v>142</v>
      </c>
      <c r="E469" s="171">
        <v>3</v>
      </c>
      <c r="F469" s="171">
        <v>0</v>
      </c>
      <c r="G469" s="172">
        <f>E469*F469</f>
        <v>0</v>
      </c>
      <c r="H469" s="173">
        <v>0.0233</v>
      </c>
      <c r="I469" s="173">
        <f>E469*H469</f>
        <v>0.0699</v>
      </c>
      <c r="J469" s="173">
        <v>0</v>
      </c>
      <c r="K469" s="173">
        <f>E469*J469</f>
        <v>0</v>
      </c>
      <c r="Q469" s="166">
        <v>2</v>
      </c>
      <c r="AA469" s="143">
        <v>3</v>
      </c>
      <c r="AB469" s="143">
        <v>1</v>
      </c>
      <c r="AC469" s="143">
        <v>553307430</v>
      </c>
      <c r="BB469" s="143">
        <v>1</v>
      </c>
      <c r="BC469" s="143">
        <f>IF(BB469=1,G469,0)</f>
        <v>0</v>
      </c>
      <c r="BD469" s="143">
        <f>IF(BB469=2,G469,0)</f>
        <v>0</v>
      </c>
      <c r="BE469" s="143">
        <f>IF(BB469=3,G469,0)</f>
        <v>0</v>
      </c>
      <c r="BF469" s="143">
        <f>IF(BB469=4,G469,0)</f>
        <v>0</v>
      </c>
      <c r="BG469" s="143">
        <f>IF(BB469=5,G469,0)</f>
        <v>0</v>
      </c>
      <c r="CA469" s="143">
        <v>3</v>
      </c>
      <c r="CB469" s="143">
        <v>1</v>
      </c>
      <c r="CC469" s="166"/>
      <c r="CD469" s="166"/>
    </row>
    <row r="470" spans="1:82" ht="12.75">
      <c r="A470" s="167">
        <v>124</v>
      </c>
      <c r="B470" s="168" t="s">
        <v>641</v>
      </c>
      <c r="C470" s="169" t="s">
        <v>642</v>
      </c>
      <c r="D470" s="170" t="s">
        <v>142</v>
      </c>
      <c r="E470" s="171">
        <v>24</v>
      </c>
      <c r="F470" s="171">
        <v>0</v>
      </c>
      <c r="G470" s="172">
        <f>E470*F470</f>
        <v>0</v>
      </c>
      <c r="H470" s="173">
        <v>0.0272</v>
      </c>
      <c r="I470" s="173">
        <f>E470*H470</f>
        <v>0.6527999999999999</v>
      </c>
      <c r="J470" s="173">
        <v>0</v>
      </c>
      <c r="K470" s="173">
        <f>E470*J470</f>
        <v>0</v>
      </c>
      <c r="Q470" s="166">
        <v>2</v>
      </c>
      <c r="AA470" s="143">
        <v>3</v>
      </c>
      <c r="AB470" s="143">
        <v>1</v>
      </c>
      <c r="AC470" s="143">
        <v>55330745</v>
      </c>
      <c r="BB470" s="143">
        <v>1</v>
      </c>
      <c r="BC470" s="143">
        <f>IF(BB470=1,G470,0)</f>
        <v>0</v>
      </c>
      <c r="BD470" s="143">
        <f>IF(BB470=2,G470,0)</f>
        <v>0</v>
      </c>
      <c r="BE470" s="143">
        <f>IF(BB470=3,G470,0)</f>
        <v>0</v>
      </c>
      <c r="BF470" s="143">
        <f>IF(BB470=4,G470,0)</f>
        <v>0</v>
      </c>
      <c r="BG470" s="143">
        <f>IF(BB470=5,G470,0)</f>
        <v>0</v>
      </c>
      <c r="CA470" s="143">
        <v>3</v>
      </c>
      <c r="CB470" s="143">
        <v>1</v>
      </c>
      <c r="CC470" s="166"/>
      <c r="CD470" s="166"/>
    </row>
    <row r="471" spans="1:17" ht="12.75">
      <c r="A471" s="174"/>
      <c r="B471" s="175"/>
      <c r="C471" s="228" t="s">
        <v>643</v>
      </c>
      <c r="D471" s="229"/>
      <c r="E471" s="177">
        <v>24</v>
      </c>
      <c r="F471" s="178"/>
      <c r="G471" s="179"/>
      <c r="H471" s="180"/>
      <c r="I471" s="181"/>
      <c r="J471" s="180"/>
      <c r="K471" s="181"/>
      <c r="M471" s="176" t="s">
        <v>643</v>
      </c>
      <c r="O471" s="176"/>
      <c r="Q471" s="166"/>
    </row>
    <row r="472" spans="1:82" ht="12.75">
      <c r="A472" s="167">
        <v>125</v>
      </c>
      <c r="B472" s="168" t="s">
        <v>644</v>
      </c>
      <c r="C472" s="169" t="s">
        <v>645</v>
      </c>
      <c r="D472" s="170" t="s">
        <v>142</v>
      </c>
      <c r="E472" s="171">
        <v>1</v>
      </c>
      <c r="F472" s="171">
        <v>0</v>
      </c>
      <c r="G472" s="172">
        <f>E472*F472</f>
        <v>0</v>
      </c>
      <c r="H472" s="173">
        <v>0.0285</v>
      </c>
      <c r="I472" s="173">
        <f>E472*H472</f>
        <v>0.0285</v>
      </c>
      <c r="J472" s="173">
        <v>0</v>
      </c>
      <c r="K472" s="173">
        <f>E472*J472</f>
        <v>0</v>
      </c>
      <c r="Q472" s="166">
        <v>2</v>
      </c>
      <c r="AA472" s="143">
        <v>3</v>
      </c>
      <c r="AB472" s="143">
        <v>1</v>
      </c>
      <c r="AC472" s="143">
        <v>55330746</v>
      </c>
      <c r="BB472" s="143">
        <v>1</v>
      </c>
      <c r="BC472" s="143">
        <f>IF(BB472=1,G472,0)</f>
        <v>0</v>
      </c>
      <c r="BD472" s="143">
        <f>IF(BB472=2,G472,0)</f>
        <v>0</v>
      </c>
      <c r="BE472" s="143">
        <f>IF(BB472=3,G472,0)</f>
        <v>0</v>
      </c>
      <c r="BF472" s="143">
        <f>IF(BB472=4,G472,0)</f>
        <v>0</v>
      </c>
      <c r="BG472" s="143">
        <f>IF(BB472=5,G472,0)</f>
        <v>0</v>
      </c>
      <c r="CA472" s="143">
        <v>3</v>
      </c>
      <c r="CB472" s="143">
        <v>1</v>
      </c>
      <c r="CC472" s="166"/>
      <c r="CD472" s="166"/>
    </row>
    <row r="473" spans="1:82" ht="12.75">
      <c r="A473" s="167">
        <v>126</v>
      </c>
      <c r="B473" s="168" t="s">
        <v>646</v>
      </c>
      <c r="C473" s="169" t="s">
        <v>647</v>
      </c>
      <c r="D473" s="170" t="s">
        <v>142</v>
      </c>
      <c r="E473" s="171">
        <v>9</v>
      </c>
      <c r="F473" s="171">
        <v>0</v>
      </c>
      <c r="G473" s="172">
        <f>E473*F473</f>
        <v>0</v>
      </c>
      <c r="H473" s="173">
        <v>0.045</v>
      </c>
      <c r="I473" s="173">
        <f>E473*H473</f>
        <v>0.40499999999999997</v>
      </c>
      <c r="J473" s="173">
        <v>0</v>
      </c>
      <c r="K473" s="173">
        <f>E473*J473</f>
        <v>0</v>
      </c>
      <c r="Q473" s="166">
        <v>2</v>
      </c>
      <c r="AA473" s="143">
        <v>3</v>
      </c>
      <c r="AB473" s="143">
        <v>1</v>
      </c>
      <c r="AC473" s="143">
        <v>553353503</v>
      </c>
      <c r="BB473" s="143">
        <v>1</v>
      </c>
      <c r="BC473" s="143">
        <f>IF(BB473=1,G473,0)</f>
        <v>0</v>
      </c>
      <c r="BD473" s="143">
        <f>IF(BB473=2,G473,0)</f>
        <v>0</v>
      </c>
      <c r="BE473" s="143">
        <f>IF(BB473=3,G473,0)</f>
        <v>0</v>
      </c>
      <c r="BF473" s="143">
        <f>IF(BB473=4,G473,0)</f>
        <v>0</v>
      </c>
      <c r="BG473" s="143">
        <f>IF(BB473=5,G473,0)</f>
        <v>0</v>
      </c>
      <c r="CA473" s="143">
        <v>3</v>
      </c>
      <c r="CB473" s="143">
        <v>1</v>
      </c>
      <c r="CC473" s="166"/>
      <c r="CD473" s="166"/>
    </row>
    <row r="474" spans="1:59" ht="12.75">
      <c r="A474" s="182"/>
      <c r="B474" s="183" t="s">
        <v>79</v>
      </c>
      <c r="C474" s="184" t="str">
        <f>CONCATENATE(B453," ",C453)</f>
        <v>64 Výplně otvorů</v>
      </c>
      <c r="D474" s="185"/>
      <c r="E474" s="186"/>
      <c r="F474" s="187"/>
      <c r="G474" s="188">
        <f>SUM(G453:G473)</f>
        <v>0</v>
      </c>
      <c r="H474" s="189"/>
      <c r="I474" s="190">
        <f>SUM(I453:I473)</f>
        <v>16.547182000000003</v>
      </c>
      <c r="J474" s="189"/>
      <c r="K474" s="190">
        <f>SUM(K453:K473)</f>
        <v>0</v>
      </c>
      <c r="Q474" s="166">
        <v>4</v>
      </c>
      <c r="BC474" s="191">
        <f>SUM(BC453:BC473)</f>
        <v>0</v>
      </c>
      <c r="BD474" s="191">
        <f>SUM(BD453:BD473)</f>
        <v>0</v>
      </c>
      <c r="BE474" s="191">
        <f>SUM(BE453:BE473)</f>
        <v>0</v>
      </c>
      <c r="BF474" s="191">
        <f>SUM(BF453:BF473)</f>
        <v>0</v>
      </c>
      <c r="BG474" s="191">
        <f>SUM(BG453:BG473)</f>
        <v>0</v>
      </c>
    </row>
    <row r="475" spans="1:17" ht="12.75">
      <c r="A475" s="158" t="s">
        <v>76</v>
      </c>
      <c r="B475" s="159" t="s">
        <v>648</v>
      </c>
      <c r="C475" s="160" t="s">
        <v>649</v>
      </c>
      <c r="D475" s="161"/>
      <c r="E475" s="162"/>
      <c r="F475" s="162"/>
      <c r="G475" s="163"/>
      <c r="H475" s="164"/>
      <c r="I475" s="165"/>
      <c r="J475" s="164"/>
      <c r="K475" s="165"/>
      <c r="Q475" s="166">
        <v>1</v>
      </c>
    </row>
    <row r="476" spans="1:82" ht="12.75">
      <c r="A476" s="167">
        <v>127</v>
      </c>
      <c r="B476" s="168" t="s">
        <v>650</v>
      </c>
      <c r="C476" s="169" t="s">
        <v>651</v>
      </c>
      <c r="D476" s="170" t="s">
        <v>110</v>
      </c>
      <c r="E476" s="171">
        <v>1003.6</v>
      </c>
      <c r="F476" s="171">
        <v>0</v>
      </c>
      <c r="G476" s="172">
        <f>E476*F476</f>
        <v>0</v>
      </c>
      <c r="H476" s="173">
        <v>0.02426</v>
      </c>
      <c r="I476" s="173">
        <f>E476*H476</f>
        <v>24.347336000000002</v>
      </c>
      <c r="J476" s="173">
        <v>0</v>
      </c>
      <c r="K476" s="173">
        <f>E476*J476</f>
        <v>0</v>
      </c>
      <c r="Q476" s="166">
        <v>2</v>
      </c>
      <c r="AA476" s="143">
        <v>1</v>
      </c>
      <c r="AB476" s="143">
        <v>1</v>
      </c>
      <c r="AC476" s="143">
        <v>1</v>
      </c>
      <c r="BB476" s="143">
        <v>1</v>
      </c>
      <c r="BC476" s="143">
        <f>IF(BB476=1,G476,0)</f>
        <v>0</v>
      </c>
      <c r="BD476" s="143">
        <f>IF(BB476=2,G476,0)</f>
        <v>0</v>
      </c>
      <c r="BE476" s="143">
        <f>IF(BB476=3,G476,0)</f>
        <v>0</v>
      </c>
      <c r="BF476" s="143">
        <f>IF(BB476=4,G476,0)</f>
        <v>0</v>
      </c>
      <c r="BG476" s="143">
        <f>IF(BB476=5,G476,0)</f>
        <v>0</v>
      </c>
      <c r="CA476" s="143">
        <v>1</v>
      </c>
      <c r="CB476" s="143">
        <v>1</v>
      </c>
      <c r="CC476" s="166"/>
      <c r="CD476" s="166"/>
    </row>
    <row r="477" spans="1:17" ht="12.75">
      <c r="A477" s="174"/>
      <c r="B477" s="175"/>
      <c r="C477" s="228" t="s">
        <v>652</v>
      </c>
      <c r="D477" s="229"/>
      <c r="E477" s="177">
        <v>491.8</v>
      </c>
      <c r="F477" s="178"/>
      <c r="G477" s="179"/>
      <c r="H477" s="180"/>
      <c r="I477" s="181"/>
      <c r="J477" s="180"/>
      <c r="K477" s="181"/>
      <c r="M477" s="176" t="s">
        <v>652</v>
      </c>
      <c r="O477" s="176"/>
      <c r="Q477" s="166"/>
    </row>
    <row r="478" spans="1:17" ht="12.75">
      <c r="A478" s="174"/>
      <c r="B478" s="175"/>
      <c r="C478" s="228" t="s">
        <v>653</v>
      </c>
      <c r="D478" s="229"/>
      <c r="E478" s="177">
        <v>511.8</v>
      </c>
      <c r="F478" s="178"/>
      <c r="G478" s="179"/>
      <c r="H478" s="180"/>
      <c r="I478" s="181"/>
      <c r="J478" s="180"/>
      <c r="K478" s="181"/>
      <c r="M478" s="176" t="s">
        <v>653</v>
      </c>
      <c r="O478" s="176"/>
      <c r="Q478" s="166"/>
    </row>
    <row r="479" spans="1:82" ht="12.75">
      <c r="A479" s="167">
        <v>128</v>
      </c>
      <c r="B479" s="168" t="s">
        <v>654</v>
      </c>
      <c r="C479" s="169" t="s">
        <v>655</v>
      </c>
      <c r="D479" s="170" t="s">
        <v>110</v>
      </c>
      <c r="E479" s="171">
        <v>2007.2</v>
      </c>
      <c r="F479" s="171">
        <v>0</v>
      </c>
      <c r="G479" s="172">
        <f>E479*F479</f>
        <v>0</v>
      </c>
      <c r="H479" s="173">
        <v>0.00102</v>
      </c>
      <c r="I479" s="173">
        <f>E479*H479</f>
        <v>2.0473440000000003</v>
      </c>
      <c r="J479" s="173">
        <v>0</v>
      </c>
      <c r="K479" s="173">
        <f>E479*J479</f>
        <v>0</v>
      </c>
      <c r="Q479" s="166">
        <v>2</v>
      </c>
      <c r="AA479" s="143">
        <v>1</v>
      </c>
      <c r="AB479" s="143">
        <v>1</v>
      </c>
      <c r="AC479" s="143">
        <v>1</v>
      </c>
      <c r="BB479" s="143">
        <v>1</v>
      </c>
      <c r="BC479" s="143">
        <f>IF(BB479=1,G479,0)</f>
        <v>0</v>
      </c>
      <c r="BD479" s="143">
        <f>IF(BB479=2,G479,0)</f>
        <v>0</v>
      </c>
      <c r="BE479" s="143">
        <f>IF(BB479=3,G479,0)</f>
        <v>0</v>
      </c>
      <c r="BF479" s="143">
        <f>IF(BB479=4,G479,0)</f>
        <v>0</v>
      </c>
      <c r="BG479" s="143">
        <f>IF(BB479=5,G479,0)</f>
        <v>0</v>
      </c>
      <c r="CA479" s="143">
        <v>1</v>
      </c>
      <c r="CB479" s="143">
        <v>1</v>
      </c>
      <c r="CC479" s="166"/>
      <c r="CD479" s="166"/>
    </row>
    <row r="480" spans="1:17" ht="12.75">
      <c r="A480" s="174"/>
      <c r="B480" s="175"/>
      <c r="C480" s="228" t="s">
        <v>656</v>
      </c>
      <c r="D480" s="229"/>
      <c r="E480" s="177">
        <v>2007.2</v>
      </c>
      <c r="F480" s="178"/>
      <c r="G480" s="179"/>
      <c r="H480" s="180"/>
      <c r="I480" s="181"/>
      <c r="J480" s="180"/>
      <c r="K480" s="181"/>
      <c r="M480" s="176" t="s">
        <v>656</v>
      </c>
      <c r="O480" s="176"/>
      <c r="Q480" s="166"/>
    </row>
    <row r="481" spans="1:82" ht="12.75">
      <c r="A481" s="167">
        <v>129</v>
      </c>
      <c r="B481" s="168" t="s">
        <v>657</v>
      </c>
      <c r="C481" s="169" t="s">
        <v>658</v>
      </c>
      <c r="D481" s="170" t="s">
        <v>110</v>
      </c>
      <c r="E481" s="171">
        <v>1003.6</v>
      </c>
      <c r="F481" s="171">
        <v>0</v>
      </c>
      <c r="G481" s="172">
        <f>E481*F481</f>
        <v>0</v>
      </c>
      <c r="H481" s="173">
        <v>0</v>
      </c>
      <c r="I481" s="173">
        <f>E481*H481</f>
        <v>0</v>
      </c>
      <c r="J481" s="173">
        <v>0</v>
      </c>
      <c r="K481" s="173">
        <f>E481*J481</f>
        <v>0</v>
      </c>
      <c r="Q481" s="166">
        <v>2</v>
      </c>
      <c r="AA481" s="143">
        <v>1</v>
      </c>
      <c r="AB481" s="143">
        <v>1</v>
      </c>
      <c r="AC481" s="143">
        <v>1</v>
      </c>
      <c r="BB481" s="143">
        <v>1</v>
      </c>
      <c r="BC481" s="143">
        <f>IF(BB481=1,G481,0)</f>
        <v>0</v>
      </c>
      <c r="BD481" s="143">
        <f>IF(BB481=2,G481,0)</f>
        <v>0</v>
      </c>
      <c r="BE481" s="143">
        <f>IF(BB481=3,G481,0)</f>
        <v>0</v>
      </c>
      <c r="BF481" s="143">
        <f>IF(BB481=4,G481,0)</f>
        <v>0</v>
      </c>
      <c r="BG481" s="143">
        <f>IF(BB481=5,G481,0)</f>
        <v>0</v>
      </c>
      <c r="CA481" s="143">
        <v>1</v>
      </c>
      <c r="CB481" s="143">
        <v>1</v>
      </c>
      <c r="CC481" s="166"/>
      <c r="CD481" s="166"/>
    </row>
    <row r="482" spans="1:82" ht="12.75">
      <c r="A482" s="167">
        <v>130</v>
      </c>
      <c r="B482" s="168" t="s">
        <v>659</v>
      </c>
      <c r="C482" s="169" t="s">
        <v>660</v>
      </c>
      <c r="D482" s="170" t="s">
        <v>110</v>
      </c>
      <c r="E482" s="171">
        <v>40</v>
      </c>
      <c r="F482" s="171">
        <v>0</v>
      </c>
      <c r="G482" s="172">
        <f>E482*F482</f>
        <v>0</v>
      </c>
      <c r="H482" s="173">
        <v>0.00121</v>
      </c>
      <c r="I482" s="173">
        <f>E482*H482</f>
        <v>0.0484</v>
      </c>
      <c r="J482" s="173">
        <v>0</v>
      </c>
      <c r="K482" s="173">
        <f>E482*J482</f>
        <v>0</v>
      </c>
      <c r="Q482" s="166">
        <v>2</v>
      </c>
      <c r="AA482" s="143">
        <v>1</v>
      </c>
      <c r="AB482" s="143">
        <v>1</v>
      </c>
      <c r="AC482" s="143">
        <v>1</v>
      </c>
      <c r="BB482" s="143">
        <v>1</v>
      </c>
      <c r="BC482" s="143">
        <f>IF(BB482=1,G482,0)</f>
        <v>0</v>
      </c>
      <c r="BD482" s="143">
        <f>IF(BB482=2,G482,0)</f>
        <v>0</v>
      </c>
      <c r="BE482" s="143">
        <f>IF(BB482=3,G482,0)</f>
        <v>0</v>
      </c>
      <c r="BF482" s="143">
        <f>IF(BB482=4,G482,0)</f>
        <v>0</v>
      </c>
      <c r="BG482" s="143">
        <f>IF(BB482=5,G482,0)</f>
        <v>0</v>
      </c>
      <c r="CA482" s="143">
        <v>1</v>
      </c>
      <c r="CB482" s="143">
        <v>1</v>
      </c>
      <c r="CC482" s="166"/>
      <c r="CD482" s="166"/>
    </row>
    <row r="483" spans="1:17" ht="12.75">
      <c r="A483" s="174"/>
      <c r="B483" s="175"/>
      <c r="C483" s="228" t="s">
        <v>661</v>
      </c>
      <c r="D483" s="229"/>
      <c r="E483" s="177">
        <v>40</v>
      </c>
      <c r="F483" s="178"/>
      <c r="G483" s="179"/>
      <c r="H483" s="180"/>
      <c r="I483" s="181"/>
      <c r="J483" s="180"/>
      <c r="K483" s="181"/>
      <c r="M483" s="176" t="s">
        <v>661</v>
      </c>
      <c r="O483" s="176"/>
      <c r="Q483" s="166"/>
    </row>
    <row r="484" spans="1:82" ht="12.75">
      <c r="A484" s="167">
        <v>131</v>
      </c>
      <c r="B484" s="168" t="s">
        <v>662</v>
      </c>
      <c r="C484" s="169" t="s">
        <v>663</v>
      </c>
      <c r="D484" s="170" t="s">
        <v>90</v>
      </c>
      <c r="E484" s="171">
        <v>158.5899</v>
      </c>
      <c r="F484" s="171">
        <v>0</v>
      </c>
      <c r="G484" s="172">
        <f>E484*F484</f>
        <v>0</v>
      </c>
      <c r="H484" s="173">
        <v>0.00735</v>
      </c>
      <c r="I484" s="173">
        <f>E484*H484</f>
        <v>1.165635765</v>
      </c>
      <c r="J484" s="173">
        <v>0</v>
      </c>
      <c r="K484" s="173">
        <f>E484*J484</f>
        <v>0</v>
      </c>
      <c r="Q484" s="166">
        <v>2</v>
      </c>
      <c r="AA484" s="143">
        <v>1</v>
      </c>
      <c r="AB484" s="143">
        <v>1</v>
      </c>
      <c r="AC484" s="143">
        <v>1</v>
      </c>
      <c r="BB484" s="143">
        <v>1</v>
      </c>
      <c r="BC484" s="143">
        <f>IF(BB484=1,G484,0)</f>
        <v>0</v>
      </c>
      <c r="BD484" s="143">
        <f>IF(BB484=2,G484,0)</f>
        <v>0</v>
      </c>
      <c r="BE484" s="143">
        <f>IF(BB484=3,G484,0)</f>
        <v>0</v>
      </c>
      <c r="BF484" s="143">
        <f>IF(BB484=4,G484,0)</f>
        <v>0</v>
      </c>
      <c r="BG484" s="143">
        <f>IF(BB484=5,G484,0)</f>
        <v>0</v>
      </c>
      <c r="CA484" s="143">
        <v>1</v>
      </c>
      <c r="CB484" s="143">
        <v>1</v>
      </c>
      <c r="CC484" s="166"/>
      <c r="CD484" s="166"/>
    </row>
    <row r="485" spans="1:17" ht="12.75">
      <c r="A485" s="174"/>
      <c r="B485" s="175"/>
      <c r="C485" s="228" t="s">
        <v>664</v>
      </c>
      <c r="D485" s="229"/>
      <c r="E485" s="177">
        <v>158.5899</v>
      </c>
      <c r="F485" s="178"/>
      <c r="G485" s="179"/>
      <c r="H485" s="180"/>
      <c r="I485" s="181"/>
      <c r="J485" s="180"/>
      <c r="K485" s="181"/>
      <c r="M485" s="176" t="s">
        <v>664</v>
      </c>
      <c r="O485" s="176"/>
      <c r="Q485" s="166"/>
    </row>
    <row r="486" spans="1:82" ht="12.75">
      <c r="A486" s="167">
        <v>132</v>
      </c>
      <c r="B486" s="168" t="s">
        <v>665</v>
      </c>
      <c r="C486" s="169" t="s">
        <v>666</v>
      </c>
      <c r="D486" s="170" t="s">
        <v>90</v>
      </c>
      <c r="E486" s="171">
        <v>158.59</v>
      </c>
      <c r="F486" s="171">
        <v>0</v>
      </c>
      <c r="G486" s="172">
        <f>E486*F486</f>
        <v>0</v>
      </c>
      <c r="H486" s="173">
        <v>0</v>
      </c>
      <c r="I486" s="173">
        <f>E486*H486</f>
        <v>0</v>
      </c>
      <c r="J486" s="173">
        <v>0</v>
      </c>
      <c r="K486" s="173">
        <f>E486*J486</f>
        <v>0</v>
      </c>
      <c r="Q486" s="166">
        <v>2</v>
      </c>
      <c r="AA486" s="143">
        <v>1</v>
      </c>
      <c r="AB486" s="143">
        <v>1</v>
      </c>
      <c r="AC486" s="143">
        <v>1</v>
      </c>
      <c r="BB486" s="143">
        <v>1</v>
      </c>
      <c r="BC486" s="143">
        <f>IF(BB486=1,G486,0)</f>
        <v>0</v>
      </c>
      <c r="BD486" s="143">
        <f>IF(BB486=2,G486,0)</f>
        <v>0</v>
      </c>
      <c r="BE486" s="143">
        <f>IF(BB486=3,G486,0)</f>
        <v>0</v>
      </c>
      <c r="BF486" s="143">
        <f>IF(BB486=4,G486,0)</f>
        <v>0</v>
      </c>
      <c r="BG486" s="143">
        <f>IF(BB486=5,G486,0)</f>
        <v>0</v>
      </c>
      <c r="CA486" s="143">
        <v>1</v>
      </c>
      <c r="CB486" s="143">
        <v>1</v>
      </c>
      <c r="CC486" s="166"/>
      <c r="CD486" s="166"/>
    </row>
    <row r="487" spans="1:82" ht="12.75">
      <c r="A487" s="167">
        <v>133</v>
      </c>
      <c r="B487" s="168" t="s">
        <v>667</v>
      </c>
      <c r="C487" s="169" t="s">
        <v>668</v>
      </c>
      <c r="D487" s="170" t="s">
        <v>110</v>
      </c>
      <c r="E487" s="171">
        <v>1005</v>
      </c>
      <c r="F487" s="171">
        <v>0</v>
      </c>
      <c r="G487" s="172">
        <f>E487*F487</f>
        <v>0</v>
      </c>
      <c r="H487" s="173">
        <v>5E-05</v>
      </c>
      <c r="I487" s="173">
        <f>E487*H487</f>
        <v>0.05025</v>
      </c>
      <c r="J487" s="173">
        <v>0</v>
      </c>
      <c r="K487" s="173">
        <f>E487*J487</f>
        <v>0</v>
      </c>
      <c r="Q487" s="166">
        <v>2</v>
      </c>
      <c r="AA487" s="143">
        <v>1</v>
      </c>
      <c r="AB487" s="143">
        <v>1</v>
      </c>
      <c r="AC487" s="143">
        <v>1</v>
      </c>
      <c r="BB487" s="143">
        <v>1</v>
      </c>
      <c r="BC487" s="143">
        <f>IF(BB487=1,G487,0)</f>
        <v>0</v>
      </c>
      <c r="BD487" s="143">
        <f>IF(BB487=2,G487,0)</f>
        <v>0</v>
      </c>
      <c r="BE487" s="143">
        <f>IF(BB487=3,G487,0)</f>
        <v>0</v>
      </c>
      <c r="BF487" s="143">
        <f>IF(BB487=4,G487,0)</f>
        <v>0</v>
      </c>
      <c r="BG487" s="143">
        <f>IF(BB487=5,G487,0)</f>
        <v>0</v>
      </c>
      <c r="CA487" s="143">
        <v>1</v>
      </c>
      <c r="CB487" s="143">
        <v>1</v>
      </c>
      <c r="CC487" s="166"/>
      <c r="CD487" s="166"/>
    </row>
    <row r="488" spans="1:59" ht="12.75">
      <c r="A488" s="182"/>
      <c r="B488" s="183" t="s">
        <v>79</v>
      </c>
      <c r="C488" s="184" t="str">
        <f>CONCATENATE(B475," ",C475)</f>
        <v>94 Lešení a stavební výtahy</v>
      </c>
      <c r="D488" s="185"/>
      <c r="E488" s="186"/>
      <c r="F488" s="187"/>
      <c r="G488" s="188">
        <f>SUM(G475:G487)</f>
        <v>0</v>
      </c>
      <c r="H488" s="189"/>
      <c r="I488" s="190">
        <f>SUM(I475:I487)</f>
        <v>27.658965765</v>
      </c>
      <c r="J488" s="189"/>
      <c r="K488" s="190">
        <f>SUM(K475:K487)</f>
        <v>0</v>
      </c>
      <c r="Q488" s="166">
        <v>4</v>
      </c>
      <c r="BC488" s="191">
        <f>SUM(BC475:BC487)</f>
        <v>0</v>
      </c>
      <c r="BD488" s="191">
        <f>SUM(BD475:BD487)</f>
        <v>0</v>
      </c>
      <c r="BE488" s="191">
        <f>SUM(BE475:BE487)</f>
        <v>0</v>
      </c>
      <c r="BF488" s="191">
        <f>SUM(BF475:BF487)</f>
        <v>0</v>
      </c>
      <c r="BG488" s="191">
        <f>SUM(BG475:BG487)</f>
        <v>0</v>
      </c>
    </row>
    <row r="489" spans="1:17" ht="12.75">
      <c r="A489" s="158" t="s">
        <v>76</v>
      </c>
      <c r="B489" s="159" t="s">
        <v>669</v>
      </c>
      <c r="C489" s="160" t="s">
        <v>670</v>
      </c>
      <c r="D489" s="161"/>
      <c r="E489" s="162"/>
      <c r="F489" s="162"/>
      <c r="G489" s="163"/>
      <c r="H489" s="164"/>
      <c r="I489" s="165"/>
      <c r="J489" s="164"/>
      <c r="K489" s="165"/>
      <c r="Q489" s="166">
        <v>1</v>
      </c>
    </row>
    <row r="490" spans="1:82" ht="12.75">
      <c r="A490" s="167">
        <v>134</v>
      </c>
      <c r="B490" s="168" t="s">
        <v>671</v>
      </c>
      <c r="C490" s="169" t="s">
        <v>672</v>
      </c>
      <c r="D490" s="170" t="s">
        <v>110</v>
      </c>
      <c r="E490" s="171">
        <v>748.93</v>
      </c>
      <c r="F490" s="171">
        <v>0</v>
      </c>
      <c r="G490" s="172">
        <f>E490*F490</f>
        <v>0</v>
      </c>
      <c r="H490" s="173">
        <v>4E-05</v>
      </c>
      <c r="I490" s="173">
        <f>E490*H490</f>
        <v>0.0299572</v>
      </c>
      <c r="J490" s="173">
        <v>0</v>
      </c>
      <c r="K490" s="173">
        <f>E490*J490</f>
        <v>0</v>
      </c>
      <c r="Q490" s="166">
        <v>2</v>
      </c>
      <c r="AA490" s="143">
        <v>1</v>
      </c>
      <c r="AB490" s="143">
        <v>1</v>
      </c>
      <c r="AC490" s="143">
        <v>1</v>
      </c>
      <c r="BB490" s="143">
        <v>1</v>
      </c>
      <c r="BC490" s="143">
        <f>IF(BB490=1,G490,0)</f>
        <v>0</v>
      </c>
      <c r="BD490" s="143">
        <f>IF(BB490=2,G490,0)</f>
        <v>0</v>
      </c>
      <c r="BE490" s="143">
        <f>IF(BB490=3,G490,0)</f>
        <v>0</v>
      </c>
      <c r="BF490" s="143">
        <f>IF(BB490=4,G490,0)</f>
        <v>0</v>
      </c>
      <c r="BG490" s="143">
        <f>IF(BB490=5,G490,0)</f>
        <v>0</v>
      </c>
      <c r="CA490" s="143">
        <v>1</v>
      </c>
      <c r="CB490" s="143">
        <v>1</v>
      </c>
      <c r="CC490" s="166"/>
      <c r="CD490" s="166"/>
    </row>
    <row r="491" spans="1:17" ht="12.75">
      <c r="A491" s="174"/>
      <c r="B491" s="175"/>
      <c r="C491" s="228" t="s">
        <v>673</v>
      </c>
      <c r="D491" s="229"/>
      <c r="E491" s="177">
        <v>65.12</v>
      </c>
      <c r="F491" s="178"/>
      <c r="G491" s="179"/>
      <c r="H491" s="180"/>
      <c r="I491" s="181"/>
      <c r="J491" s="180"/>
      <c r="K491" s="181"/>
      <c r="M491" s="176" t="s">
        <v>673</v>
      </c>
      <c r="O491" s="176"/>
      <c r="Q491" s="166"/>
    </row>
    <row r="492" spans="1:17" ht="12.75">
      <c r="A492" s="174"/>
      <c r="B492" s="175"/>
      <c r="C492" s="228" t="s">
        <v>674</v>
      </c>
      <c r="D492" s="229"/>
      <c r="E492" s="177">
        <v>45.83</v>
      </c>
      <c r="F492" s="178"/>
      <c r="G492" s="179"/>
      <c r="H492" s="180"/>
      <c r="I492" s="181"/>
      <c r="J492" s="180"/>
      <c r="K492" s="181"/>
      <c r="M492" s="176" t="s">
        <v>674</v>
      </c>
      <c r="O492" s="176"/>
      <c r="Q492" s="166"/>
    </row>
    <row r="493" spans="1:17" ht="12.75">
      <c r="A493" s="174"/>
      <c r="B493" s="175"/>
      <c r="C493" s="228" t="s">
        <v>675</v>
      </c>
      <c r="D493" s="229"/>
      <c r="E493" s="177">
        <v>221.51</v>
      </c>
      <c r="F493" s="178"/>
      <c r="G493" s="179"/>
      <c r="H493" s="180"/>
      <c r="I493" s="181"/>
      <c r="J493" s="180"/>
      <c r="K493" s="181"/>
      <c r="M493" s="176" t="s">
        <v>675</v>
      </c>
      <c r="O493" s="176"/>
      <c r="Q493" s="166"/>
    </row>
    <row r="494" spans="1:17" ht="12.75">
      <c r="A494" s="174"/>
      <c r="B494" s="175"/>
      <c r="C494" s="228" t="s">
        <v>676</v>
      </c>
      <c r="D494" s="229"/>
      <c r="E494" s="177">
        <v>272.77</v>
      </c>
      <c r="F494" s="178"/>
      <c r="G494" s="179"/>
      <c r="H494" s="180"/>
      <c r="I494" s="181"/>
      <c r="J494" s="180"/>
      <c r="K494" s="181"/>
      <c r="M494" s="176" t="s">
        <v>676</v>
      </c>
      <c r="O494" s="176"/>
      <c r="Q494" s="166"/>
    </row>
    <row r="495" spans="1:17" ht="12.75">
      <c r="A495" s="174"/>
      <c r="B495" s="175"/>
      <c r="C495" s="228" t="s">
        <v>584</v>
      </c>
      <c r="D495" s="229"/>
      <c r="E495" s="177">
        <v>31.2</v>
      </c>
      <c r="F495" s="178"/>
      <c r="G495" s="179"/>
      <c r="H495" s="180"/>
      <c r="I495" s="181"/>
      <c r="J495" s="180"/>
      <c r="K495" s="181"/>
      <c r="M495" s="176" t="s">
        <v>584</v>
      </c>
      <c r="O495" s="176"/>
      <c r="Q495" s="166"/>
    </row>
    <row r="496" spans="1:17" ht="12.75">
      <c r="A496" s="174"/>
      <c r="B496" s="175"/>
      <c r="C496" s="228" t="s">
        <v>677</v>
      </c>
      <c r="D496" s="229"/>
      <c r="E496" s="177">
        <v>44.22</v>
      </c>
      <c r="F496" s="178"/>
      <c r="G496" s="179"/>
      <c r="H496" s="180"/>
      <c r="I496" s="181"/>
      <c r="J496" s="180"/>
      <c r="K496" s="181"/>
      <c r="M496" s="176" t="s">
        <v>677</v>
      </c>
      <c r="O496" s="176"/>
      <c r="Q496" s="166"/>
    </row>
    <row r="497" spans="1:17" ht="12.75">
      <c r="A497" s="174"/>
      <c r="B497" s="175"/>
      <c r="C497" s="228" t="s">
        <v>678</v>
      </c>
      <c r="D497" s="229"/>
      <c r="E497" s="177">
        <v>56.76</v>
      </c>
      <c r="F497" s="178"/>
      <c r="G497" s="179"/>
      <c r="H497" s="180"/>
      <c r="I497" s="181"/>
      <c r="J497" s="180"/>
      <c r="K497" s="181"/>
      <c r="M497" s="176" t="s">
        <v>678</v>
      </c>
      <c r="O497" s="176"/>
      <c r="Q497" s="166"/>
    </row>
    <row r="498" spans="1:17" ht="12.75">
      <c r="A498" s="174"/>
      <c r="B498" s="175"/>
      <c r="C498" s="228" t="s">
        <v>679</v>
      </c>
      <c r="D498" s="229"/>
      <c r="E498" s="177">
        <v>11.52</v>
      </c>
      <c r="F498" s="178"/>
      <c r="G498" s="179"/>
      <c r="H498" s="180"/>
      <c r="I498" s="181"/>
      <c r="J498" s="180"/>
      <c r="K498" s="181"/>
      <c r="M498" s="176" t="s">
        <v>679</v>
      </c>
      <c r="O498" s="176"/>
      <c r="Q498" s="166"/>
    </row>
    <row r="499" spans="1:59" ht="12.75">
      <c r="A499" s="182"/>
      <c r="B499" s="183" t="s">
        <v>79</v>
      </c>
      <c r="C499" s="184" t="str">
        <f>CONCATENATE(B489," ",C489)</f>
        <v>95 Dokončovací konstrukce na pozemních stavbách</v>
      </c>
      <c r="D499" s="185"/>
      <c r="E499" s="186"/>
      <c r="F499" s="187"/>
      <c r="G499" s="188">
        <f>SUM(G489:G498)</f>
        <v>0</v>
      </c>
      <c r="H499" s="189"/>
      <c r="I499" s="190">
        <f>SUM(I489:I498)</f>
        <v>0.0299572</v>
      </c>
      <c r="J499" s="189"/>
      <c r="K499" s="190">
        <f>SUM(K489:K498)</f>
        <v>0</v>
      </c>
      <c r="Q499" s="166">
        <v>4</v>
      </c>
      <c r="BC499" s="191">
        <f>SUM(BC489:BC498)</f>
        <v>0</v>
      </c>
      <c r="BD499" s="191">
        <f>SUM(BD489:BD498)</f>
        <v>0</v>
      </c>
      <c r="BE499" s="191">
        <f>SUM(BE489:BE498)</f>
        <v>0</v>
      </c>
      <c r="BF499" s="191">
        <f>SUM(BF489:BF498)</f>
        <v>0</v>
      </c>
      <c r="BG499" s="191">
        <f>SUM(BG489:BG498)</f>
        <v>0</v>
      </c>
    </row>
    <row r="500" spans="1:17" ht="12.75">
      <c r="A500" s="158" t="s">
        <v>76</v>
      </c>
      <c r="B500" s="159" t="s">
        <v>680</v>
      </c>
      <c r="C500" s="160" t="s">
        <v>681</v>
      </c>
      <c r="D500" s="161"/>
      <c r="E500" s="162"/>
      <c r="F500" s="162"/>
      <c r="G500" s="163"/>
      <c r="H500" s="164"/>
      <c r="I500" s="165"/>
      <c r="J500" s="164"/>
      <c r="K500" s="165"/>
      <c r="Q500" s="166">
        <v>1</v>
      </c>
    </row>
    <row r="501" spans="1:82" ht="22.5">
      <c r="A501" s="167">
        <v>135</v>
      </c>
      <c r="B501" s="168" t="s">
        <v>682</v>
      </c>
      <c r="C501" s="169" t="s">
        <v>683</v>
      </c>
      <c r="D501" s="170" t="s">
        <v>110</v>
      </c>
      <c r="E501" s="171">
        <v>125</v>
      </c>
      <c r="F501" s="171">
        <v>0</v>
      </c>
      <c r="G501" s="172">
        <f>E501*F501</f>
        <v>0</v>
      </c>
      <c r="H501" s="173">
        <v>0</v>
      </c>
      <c r="I501" s="173">
        <f>E501*H501</f>
        <v>0</v>
      </c>
      <c r="J501" s="173">
        <v>-0.014</v>
      </c>
      <c r="K501" s="173">
        <f>E501*J501</f>
        <v>-1.75</v>
      </c>
      <c r="Q501" s="166">
        <v>2</v>
      </c>
      <c r="AA501" s="143">
        <v>1</v>
      </c>
      <c r="AB501" s="143">
        <v>7</v>
      </c>
      <c r="AC501" s="143">
        <v>7</v>
      </c>
      <c r="BB501" s="143">
        <v>1</v>
      </c>
      <c r="BC501" s="143">
        <f>IF(BB501=1,G501,0)</f>
        <v>0</v>
      </c>
      <c r="BD501" s="143">
        <f>IF(BB501=2,G501,0)</f>
        <v>0</v>
      </c>
      <c r="BE501" s="143">
        <f>IF(BB501=3,G501,0)</f>
        <v>0</v>
      </c>
      <c r="BF501" s="143">
        <f>IF(BB501=4,G501,0)</f>
        <v>0</v>
      </c>
      <c r="BG501" s="143">
        <f>IF(BB501=5,G501,0)</f>
        <v>0</v>
      </c>
      <c r="CA501" s="143">
        <v>1</v>
      </c>
      <c r="CB501" s="143">
        <v>7</v>
      </c>
      <c r="CC501" s="166"/>
      <c r="CD501" s="166"/>
    </row>
    <row r="502" spans="1:17" ht="12.75">
      <c r="A502" s="174"/>
      <c r="B502" s="175"/>
      <c r="C502" s="228" t="s">
        <v>684</v>
      </c>
      <c r="D502" s="229"/>
      <c r="E502" s="177">
        <v>125</v>
      </c>
      <c r="F502" s="178"/>
      <c r="G502" s="179"/>
      <c r="H502" s="180"/>
      <c r="I502" s="181"/>
      <c r="J502" s="180"/>
      <c r="K502" s="181"/>
      <c r="M502" s="176" t="s">
        <v>684</v>
      </c>
      <c r="O502" s="176"/>
      <c r="Q502" s="166"/>
    </row>
    <row r="503" spans="1:82" ht="12.75">
      <c r="A503" s="167">
        <v>136</v>
      </c>
      <c r="B503" s="168" t="s">
        <v>685</v>
      </c>
      <c r="C503" s="169" t="s">
        <v>686</v>
      </c>
      <c r="D503" s="170" t="s">
        <v>106</v>
      </c>
      <c r="E503" s="171">
        <v>10</v>
      </c>
      <c r="F503" s="171">
        <v>0</v>
      </c>
      <c r="G503" s="172">
        <f>E503*F503</f>
        <v>0</v>
      </c>
      <c r="H503" s="173">
        <v>0</v>
      </c>
      <c r="I503" s="173">
        <f>E503*H503</f>
        <v>0</v>
      </c>
      <c r="J503" s="173">
        <v>-0.0032</v>
      </c>
      <c r="K503" s="173">
        <f>E503*J503</f>
        <v>-0.032</v>
      </c>
      <c r="Q503" s="166">
        <v>2</v>
      </c>
      <c r="AA503" s="143">
        <v>1</v>
      </c>
      <c r="AB503" s="143">
        <v>7</v>
      </c>
      <c r="AC503" s="143">
        <v>7</v>
      </c>
      <c r="BB503" s="143">
        <v>1</v>
      </c>
      <c r="BC503" s="143">
        <f>IF(BB503=1,G503,0)</f>
        <v>0</v>
      </c>
      <c r="BD503" s="143">
        <f>IF(BB503=2,G503,0)</f>
        <v>0</v>
      </c>
      <c r="BE503" s="143">
        <f>IF(BB503=3,G503,0)</f>
        <v>0</v>
      </c>
      <c r="BF503" s="143">
        <f>IF(BB503=4,G503,0)</f>
        <v>0</v>
      </c>
      <c r="BG503" s="143">
        <f>IF(BB503=5,G503,0)</f>
        <v>0</v>
      </c>
      <c r="CA503" s="143">
        <v>1</v>
      </c>
      <c r="CB503" s="143">
        <v>7</v>
      </c>
      <c r="CC503" s="166"/>
      <c r="CD503" s="166"/>
    </row>
    <row r="504" spans="1:82" ht="12.75">
      <c r="A504" s="167">
        <v>137</v>
      </c>
      <c r="B504" s="168" t="s">
        <v>687</v>
      </c>
      <c r="C504" s="169" t="s">
        <v>688</v>
      </c>
      <c r="D504" s="170" t="s">
        <v>106</v>
      </c>
      <c r="E504" s="171">
        <v>10</v>
      </c>
      <c r="F504" s="171">
        <v>0</v>
      </c>
      <c r="G504" s="172">
        <f>E504*F504</f>
        <v>0</v>
      </c>
      <c r="H504" s="173">
        <v>0.00181</v>
      </c>
      <c r="I504" s="173">
        <f>E504*H504</f>
        <v>0.018099999999999998</v>
      </c>
      <c r="J504" s="173">
        <v>0</v>
      </c>
      <c r="K504" s="173">
        <f>E504*J504</f>
        <v>0</v>
      </c>
      <c r="Q504" s="166">
        <v>2</v>
      </c>
      <c r="AA504" s="143">
        <v>1</v>
      </c>
      <c r="AB504" s="143">
        <v>7</v>
      </c>
      <c r="AC504" s="143">
        <v>7</v>
      </c>
      <c r="BB504" s="143">
        <v>1</v>
      </c>
      <c r="BC504" s="143">
        <f>IF(BB504=1,G504,0)</f>
        <v>0</v>
      </c>
      <c r="BD504" s="143">
        <f>IF(BB504=2,G504,0)</f>
        <v>0</v>
      </c>
      <c r="BE504" s="143">
        <f>IF(BB504=3,G504,0)</f>
        <v>0</v>
      </c>
      <c r="BF504" s="143">
        <f>IF(BB504=4,G504,0)</f>
        <v>0</v>
      </c>
      <c r="BG504" s="143">
        <f>IF(BB504=5,G504,0)</f>
        <v>0</v>
      </c>
      <c r="CA504" s="143">
        <v>1</v>
      </c>
      <c r="CB504" s="143">
        <v>7</v>
      </c>
      <c r="CC504" s="166"/>
      <c r="CD504" s="166"/>
    </row>
    <row r="505" spans="1:82" ht="12.75">
      <c r="A505" s="167">
        <v>138</v>
      </c>
      <c r="B505" s="168" t="s">
        <v>689</v>
      </c>
      <c r="C505" s="169" t="s">
        <v>690</v>
      </c>
      <c r="D505" s="170" t="s">
        <v>106</v>
      </c>
      <c r="E505" s="171">
        <v>11.1</v>
      </c>
      <c r="F505" s="171">
        <v>0</v>
      </c>
      <c r="G505" s="172">
        <f>E505*F505</f>
        <v>0</v>
      </c>
      <c r="H505" s="173">
        <v>0</v>
      </c>
      <c r="I505" s="173">
        <f>E505*H505</f>
        <v>0</v>
      </c>
      <c r="J505" s="173">
        <v>-0.00135</v>
      </c>
      <c r="K505" s="173">
        <f>E505*J505</f>
        <v>-0.014985</v>
      </c>
      <c r="Q505" s="166">
        <v>2</v>
      </c>
      <c r="AA505" s="143">
        <v>1</v>
      </c>
      <c r="AB505" s="143">
        <v>7</v>
      </c>
      <c r="AC505" s="143">
        <v>7</v>
      </c>
      <c r="BB505" s="143">
        <v>1</v>
      </c>
      <c r="BC505" s="143">
        <f>IF(BB505=1,G505,0)</f>
        <v>0</v>
      </c>
      <c r="BD505" s="143">
        <f>IF(BB505=2,G505,0)</f>
        <v>0</v>
      </c>
      <c r="BE505" s="143">
        <f>IF(BB505=3,G505,0)</f>
        <v>0</v>
      </c>
      <c r="BF505" s="143">
        <f>IF(BB505=4,G505,0)</f>
        <v>0</v>
      </c>
      <c r="BG505" s="143">
        <f>IF(BB505=5,G505,0)</f>
        <v>0</v>
      </c>
      <c r="CA505" s="143">
        <v>1</v>
      </c>
      <c r="CB505" s="143">
        <v>7</v>
      </c>
      <c r="CC505" s="166"/>
      <c r="CD505" s="166"/>
    </row>
    <row r="506" spans="1:17" ht="12.75">
      <c r="A506" s="174"/>
      <c r="B506" s="175"/>
      <c r="C506" s="228" t="s">
        <v>691</v>
      </c>
      <c r="D506" s="229"/>
      <c r="E506" s="177">
        <v>11.1</v>
      </c>
      <c r="F506" s="178"/>
      <c r="G506" s="179"/>
      <c r="H506" s="180"/>
      <c r="I506" s="181"/>
      <c r="J506" s="180"/>
      <c r="K506" s="181"/>
      <c r="M506" s="176" t="s">
        <v>691</v>
      </c>
      <c r="O506" s="176"/>
      <c r="Q506" s="166"/>
    </row>
    <row r="507" spans="1:82" ht="12.75">
      <c r="A507" s="167">
        <v>139</v>
      </c>
      <c r="B507" s="168" t="s">
        <v>692</v>
      </c>
      <c r="C507" s="169" t="s">
        <v>693</v>
      </c>
      <c r="D507" s="170" t="s">
        <v>106</v>
      </c>
      <c r="E507" s="171">
        <v>34.95</v>
      </c>
      <c r="F507" s="171">
        <v>0</v>
      </c>
      <c r="G507" s="172">
        <f>E507*F507</f>
        <v>0</v>
      </c>
      <c r="H507" s="173">
        <v>0</v>
      </c>
      <c r="I507" s="173">
        <f>E507*H507</f>
        <v>0</v>
      </c>
      <c r="J507" s="173">
        <v>-0.0023</v>
      </c>
      <c r="K507" s="173">
        <f>E507*J507</f>
        <v>-0.08038500000000001</v>
      </c>
      <c r="Q507" s="166">
        <v>2</v>
      </c>
      <c r="AA507" s="143">
        <v>1</v>
      </c>
      <c r="AB507" s="143">
        <v>7</v>
      </c>
      <c r="AC507" s="143">
        <v>7</v>
      </c>
      <c r="BB507" s="143">
        <v>1</v>
      </c>
      <c r="BC507" s="143">
        <f>IF(BB507=1,G507,0)</f>
        <v>0</v>
      </c>
      <c r="BD507" s="143">
        <f>IF(BB507=2,G507,0)</f>
        <v>0</v>
      </c>
      <c r="BE507" s="143">
        <f>IF(BB507=3,G507,0)</f>
        <v>0</v>
      </c>
      <c r="BF507" s="143">
        <f>IF(BB507=4,G507,0)</f>
        <v>0</v>
      </c>
      <c r="BG507" s="143">
        <f>IF(BB507=5,G507,0)</f>
        <v>0</v>
      </c>
      <c r="CA507" s="143">
        <v>1</v>
      </c>
      <c r="CB507" s="143">
        <v>7</v>
      </c>
      <c r="CC507" s="166"/>
      <c r="CD507" s="166"/>
    </row>
    <row r="508" spans="1:17" ht="12.75">
      <c r="A508" s="174"/>
      <c r="B508" s="175"/>
      <c r="C508" s="228" t="s">
        <v>694</v>
      </c>
      <c r="D508" s="229"/>
      <c r="E508" s="177">
        <v>34.95</v>
      </c>
      <c r="F508" s="178"/>
      <c r="G508" s="179"/>
      <c r="H508" s="180"/>
      <c r="I508" s="181"/>
      <c r="J508" s="180"/>
      <c r="K508" s="181"/>
      <c r="M508" s="176" t="s">
        <v>694</v>
      </c>
      <c r="O508" s="176"/>
      <c r="Q508" s="166"/>
    </row>
    <row r="509" spans="1:82" ht="12.75">
      <c r="A509" s="167">
        <v>140</v>
      </c>
      <c r="B509" s="168" t="s">
        <v>695</v>
      </c>
      <c r="C509" s="169" t="s">
        <v>696</v>
      </c>
      <c r="D509" s="170" t="s">
        <v>106</v>
      </c>
      <c r="E509" s="171">
        <v>3</v>
      </c>
      <c r="F509" s="171">
        <v>0</v>
      </c>
      <c r="G509" s="172">
        <f>E509*F509</f>
        <v>0</v>
      </c>
      <c r="H509" s="173">
        <v>0</v>
      </c>
      <c r="I509" s="173">
        <f>E509*H509</f>
        <v>0</v>
      </c>
      <c r="J509" s="173">
        <v>-0.00285</v>
      </c>
      <c r="K509" s="173">
        <f>E509*J509</f>
        <v>-0.00855</v>
      </c>
      <c r="Q509" s="166">
        <v>2</v>
      </c>
      <c r="AA509" s="143">
        <v>1</v>
      </c>
      <c r="AB509" s="143">
        <v>7</v>
      </c>
      <c r="AC509" s="143">
        <v>7</v>
      </c>
      <c r="BB509" s="143">
        <v>1</v>
      </c>
      <c r="BC509" s="143">
        <f>IF(BB509=1,G509,0)</f>
        <v>0</v>
      </c>
      <c r="BD509" s="143">
        <f>IF(BB509=2,G509,0)</f>
        <v>0</v>
      </c>
      <c r="BE509" s="143">
        <f>IF(BB509=3,G509,0)</f>
        <v>0</v>
      </c>
      <c r="BF509" s="143">
        <f>IF(BB509=4,G509,0)</f>
        <v>0</v>
      </c>
      <c r="BG509" s="143">
        <f>IF(BB509=5,G509,0)</f>
        <v>0</v>
      </c>
      <c r="CA509" s="143">
        <v>1</v>
      </c>
      <c r="CB509" s="143">
        <v>7</v>
      </c>
      <c r="CC509" s="166"/>
      <c r="CD509" s="166"/>
    </row>
    <row r="510" spans="1:82" ht="12.75">
      <c r="A510" s="167">
        <v>141</v>
      </c>
      <c r="B510" s="168" t="s">
        <v>697</v>
      </c>
      <c r="C510" s="169" t="s">
        <v>698</v>
      </c>
      <c r="D510" s="170" t="s">
        <v>142</v>
      </c>
      <c r="E510" s="171">
        <v>1</v>
      </c>
      <c r="F510" s="171">
        <v>0</v>
      </c>
      <c r="G510" s="172">
        <f>E510*F510</f>
        <v>0</v>
      </c>
      <c r="H510" s="173">
        <v>0</v>
      </c>
      <c r="I510" s="173">
        <f>E510*H510</f>
        <v>0</v>
      </c>
      <c r="J510" s="173">
        <v>-0.00116</v>
      </c>
      <c r="K510" s="173">
        <f>E510*J510</f>
        <v>-0.00116</v>
      </c>
      <c r="Q510" s="166">
        <v>2</v>
      </c>
      <c r="AA510" s="143">
        <v>1</v>
      </c>
      <c r="AB510" s="143">
        <v>7</v>
      </c>
      <c r="AC510" s="143">
        <v>7</v>
      </c>
      <c r="BB510" s="143">
        <v>1</v>
      </c>
      <c r="BC510" s="143">
        <f>IF(BB510=1,G510,0)</f>
        <v>0</v>
      </c>
      <c r="BD510" s="143">
        <f>IF(BB510=2,G510,0)</f>
        <v>0</v>
      </c>
      <c r="BE510" s="143">
        <f>IF(BB510=3,G510,0)</f>
        <v>0</v>
      </c>
      <c r="BF510" s="143">
        <f>IF(BB510=4,G510,0)</f>
        <v>0</v>
      </c>
      <c r="BG510" s="143">
        <f>IF(BB510=5,G510,0)</f>
        <v>0</v>
      </c>
      <c r="CA510" s="143">
        <v>1</v>
      </c>
      <c r="CB510" s="143">
        <v>7</v>
      </c>
      <c r="CC510" s="166"/>
      <c r="CD510" s="166"/>
    </row>
    <row r="511" spans="1:82" ht="12.75">
      <c r="A511" s="167">
        <v>142</v>
      </c>
      <c r="B511" s="168" t="s">
        <v>699</v>
      </c>
      <c r="C511" s="169" t="s">
        <v>700</v>
      </c>
      <c r="D511" s="170" t="s">
        <v>142</v>
      </c>
      <c r="E511" s="171">
        <v>1</v>
      </c>
      <c r="F511" s="171">
        <v>0</v>
      </c>
      <c r="G511" s="172">
        <f>E511*F511</f>
        <v>0</v>
      </c>
      <c r="H511" s="173">
        <v>0</v>
      </c>
      <c r="I511" s="173">
        <f>E511*H511</f>
        <v>0</v>
      </c>
      <c r="J511" s="173">
        <v>-0.00155</v>
      </c>
      <c r="K511" s="173">
        <f>E511*J511</f>
        <v>-0.00155</v>
      </c>
      <c r="Q511" s="166">
        <v>2</v>
      </c>
      <c r="AA511" s="143">
        <v>1</v>
      </c>
      <c r="AB511" s="143">
        <v>7</v>
      </c>
      <c r="AC511" s="143">
        <v>7</v>
      </c>
      <c r="BB511" s="143">
        <v>1</v>
      </c>
      <c r="BC511" s="143">
        <f>IF(BB511=1,G511,0)</f>
        <v>0</v>
      </c>
      <c r="BD511" s="143">
        <f>IF(BB511=2,G511,0)</f>
        <v>0</v>
      </c>
      <c r="BE511" s="143">
        <f>IF(BB511=3,G511,0)</f>
        <v>0</v>
      </c>
      <c r="BF511" s="143">
        <f>IF(BB511=4,G511,0)</f>
        <v>0</v>
      </c>
      <c r="BG511" s="143">
        <f>IF(BB511=5,G511,0)</f>
        <v>0</v>
      </c>
      <c r="CA511" s="143">
        <v>1</v>
      </c>
      <c r="CB511" s="143">
        <v>7</v>
      </c>
      <c r="CC511" s="166"/>
      <c r="CD511" s="166"/>
    </row>
    <row r="512" spans="1:82" ht="12.75">
      <c r="A512" s="167">
        <v>143</v>
      </c>
      <c r="B512" s="168" t="s">
        <v>701</v>
      </c>
      <c r="C512" s="169" t="s">
        <v>702</v>
      </c>
      <c r="D512" s="170" t="s">
        <v>90</v>
      </c>
      <c r="E512" s="171">
        <v>23.5</v>
      </c>
      <c r="F512" s="171">
        <v>0</v>
      </c>
      <c r="G512" s="172">
        <f>E512*F512</f>
        <v>0</v>
      </c>
      <c r="H512" s="173">
        <v>0</v>
      </c>
      <c r="I512" s="173">
        <f>E512*H512</f>
        <v>0</v>
      </c>
      <c r="J512" s="173">
        <v>-2.4</v>
      </c>
      <c r="K512" s="173">
        <f>E512*J512</f>
        <v>-56.4</v>
      </c>
      <c r="Q512" s="166">
        <v>2</v>
      </c>
      <c r="AA512" s="143">
        <v>1</v>
      </c>
      <c r="AB512" s="143">
        <v>1</v>
      </c>
      <c r="AC512" s="143">
        <v>1</v>
      </c>
      <c r="BB512" s="143">
        <v>1</v>
      </c>
      <c r="BC512" s="143">
        <f>IF(BB512=1,G512,0)</f>
        <v>0</v>
      </c>
      <c r="BD512" s="143">
        <f>IF(BB512=2,G512,0)</f>
        <v>0</v>
      </c>
      <c r="BE512" s="143">
        <f>IF(BB512=3,G512,0)</f>
        <v>0</v>
      </c>
      <c r="BF512" s="143">
        <f>IF(BB512=4,G512,0)</f>
        <v>0</v>
      </c>
      <c r="BG512" s="143">
        <f>IF(BB512=5,G512,0)</f>
        <v>0</v>
      </c>
      <c r="CA512" s="143">
        <v>1</v>
      </c>
      <c r="CB512" s="143">
        <v>1</v>
      </c>
      <c r="CC512" s="166"/>
      <c r="CD512" s="166"/>
    </row>
    <row r="513" spans="1:17" ht="12.75">
      <c r="A513" s="174"/>
      <c r="B513" s="175"/>
      <c r="C513" s="228" t="s">
        <v>703</v>
      </c>
      <c r="D513" s="229"/>
      <c r="E513" s="177">
        <v>17.38</v>
      </c>
      <c r="F513" s="178"/>
      <c r="G513" s="179"/>
      <c r="H513" s="180"/>
      <c r="I513" s="181"/>
      <c r="J513" s="180"/>
      <c r="K513" s="181"/>
      <c r="M513" s="176" t="s">
        <v>703</v>
      </c>
      <c r="O513" s="176"/>
      <c r="Q513" s="166"/>
    </row>
    <row r="514" spans="1:17" ht="12.75">
      <c r="A514" s="174"/>
      <c r="B514" s="175"/>
      <c r="C514" s="228" t="s">
        <v>704</v>
      </c>
      <c r="D514" s="229"/>
      <c r="E514" s="177">
        <v>6.12</v>
      </c>
      <c r="F514" s="178"/>
      <c r="G514" s="179"/>
      <c r="H514" s="180"/>
      <c r="I514" s="181"/>
      <c r="J514" s="180"/>
      <c r="K514" s="181"/>
      <c r="M514" s="176" t="s">
        <v>704</v>
      </c>
      <c r="O514" s="176"/>
      <c r="Q514" s="166"/>
    </row>
    <row r="515" spans="1:82" ht="12.75">
      <c r="A515" s="167">
        <v>144</v>
      </c>
      <c r="B515" s="168" t="s">
        <v>705</v>
      </c>
      <c r="C515" s="169" t="s">
        <v>706</v>
      </c>
      <c r="D515" s="170" t="s">
        <v>110</v>
      </c>
      <c r="E515" s="171">
        <v>39.3425</v>
      </c>
      <c r="F515" s="171">
        <v>0</v>
      </c>
      <c r="G515" s="172">
        <f>E515*F515</f>
        <v>0</v>
      </c>
      <c r="H515" s="173">
        <v>0.00067</v>
      </c>
      <c r="I515" s="173">
        <f>E515*H515</f>
        <v>0.026359475</v>
      </c>
      <c r="J515" s="173">
        <v>-0.261</v>
      </c>
      <c r="K515" s="173">
        <f>E515*J515</f>
        <v>-10.268392500000001</v>
      </c>
      <c r="Q515" s="166">
        <v>2</v>
      </c>
      <c r="AA515" s="143">
        <v>1</v>
      </c>
      <c r="AB515" s="143">
        <v>1</v>
      </c>
      <c r="AC515" s="143">
        <v>1</v>
      </c>
      <c r="BB515" s="143">
        <v>1</v>
      </c>
      <c r="BC515" s="143">
        <f>IF(BB515=1,G515,0)</f>
        <v>0</v>
      </c>
      <c r="BD515" s="143">
        <f>IF(BB515=2,G515,0)</f>
        <v>0</v>
      </c>
      <c r="BE515" s="143">
        <f>IF(BB515=3,G515,0)</f>
        <v>0</v>
      </c>
      <c r="BF515" s="143">
        <f>IF(BB515=4,G515,0)</f>
        <v>0</v>
      </c>
      <c r="BG515" s="143">
        <f>IF(BB515=5,G515,0)</f>
        <v>0</v>
      </c>
      <c r="CA515" s="143">
        <v>1</v>
      </c>
      <c r="CB515" s="143">
        <v>1</v>
      </c>
      <c r="CC515" s="166"/>
      <c r="CD515" s="166"/>
    </row>
    <row r="516" spans="1:17" ht="12.75">
      <c r="A516" s="174"/>
      <c r="B516" s="175"/>
      <c r="C516" s="228" t="s">
        <v>707</v>
      </c>
      <c r="D516" s="229"/>
      <c r="E516" s="177">
        <v>39.3425</v>
      </c>
      <c r="F516" s="178"/>
      <c r="G516" s="179"/>
      <c r="H516" s="180"/>
      <c r="I516" s="181"/>
      <c r="J516" s="180"/>
      <c r="K516" s="181"/>
      <c r="M516" s="176" t="s">
        <v>707</v>
      </c>
      <c r="O516" s="176"/>
      <c r="Q516" s="166"/>
    </row>
    <row r="517" spans="1:82" ht="12.75">
      <c r="A517" s="167">
        <v>145</v>
      </c>
      <c r="B517" s="168" t="s">
        <v>708</v>
      </c>
      <c r="C517" s="169" t="s">
        <v>709</v>
      </c>
      <c r="D517" s="170" t="s">
        <v>90</v>
      </c>
      <c r="E517" s="171">
        <v>64.1863</v>
      </c>
      <c r="F517" s="171">
        <v>0</v>
      </c>
      <c r="G517" s="172">
        <f>E517*F517</f>
        <v>0</v>
      </c>
      <c r="H517" s="173">
        <v>0.00128</v>
      </c>
      <c r="I517" s="173">
        <f>E517*H517</f>
        <v>0.08215846400000001</v>
      </c>
      <c r="J517" s="173">
        <v>-1.8</v>
      </c>
      <c r="K517" s="173">
        <f>E517*J517</f>
        <v>-115.53534</v>
      </c>
      <c r="Q517" s="166">
        <v>2</v>
      </c>
      <c r="AA517" s="143">
        <v>1</v>
      </c>
      <c r="AB517" s="143">
        <v>1</v>
      </c>
      <c r="AC517" s="143">
        <v>1</v>
      </c>
      <c r="BB517" s="143">
        <v>1</v>
      </c>
      <c r="BC517" s="143">
        <f>IF(BB517=1,G517,0)</f>
        <v>0</v>
      </c>
      <c r="BD517" s="143">
        <f>IF(BB517=2,G517,0)</f>
        <v>0</v>
      </c>
      <c r="BE517" s="143">
        <f>IF(BB517=3,G517,0)</f>
        <v>0</v>
      </c>
      <c r="BF517" s="143">
        <f>IF(BB517=4,G517,0)</f>
        <v>0</v>
      </c>
      <c r="BG517" s="143">
        <f>IF(BB517=5,G517,0)</f>
        <v>0</v>
      </c>
      <c r="CA517" s="143">
        <v>1</v>
      </c>
      <c r="CB517" s="143">
        <v>1</v>
      </c>
      <c r="CC517" s="166"/>
      <c r="CD517" s="166"/>
    </row>
    <row r="518" spans="1:17" ht="22.5">
      <c r="A518" s="174"/>
      <c r="B518" s="175"/>
      <c r="C518" s="228" t="s">
        <v>710</v>
      </c>
      <c r="D518" s="229"/>
      <c r="E518" s="177">
        <v>49.8847</v>
      </c>
      <c r="F518" s="178"/>
      <c r="G518" s="179"/>
      <c r="H518" s="180"/>
      <c r="I518" s="181"/>
      <c r="J518" s="180"/>
      <c r="K518" s="181"/>
      <c r="M518" s="176" t="s">
        <v>710</v>
      </c>
      <c r="O518" s="176"/>
      <c r="Q518" s="166"/>
    </row>
    <row r="519" spans="1:17" ht="12.75">
      <c r="A519" s="174"/>
      <c r="B519" s="175"/>
      <c r="C519" s="228" t="s">
        <v>711</v>
      </c>
      <c r="D519" s="229"/>
      <c r="E519" s="177">
        <v>13.1016</v>
      </c>
      <c r="F519" s="178"/>
      <c r="G519" s="179"/>
      <c r="H519" s="180"/>
      <c r="I519" s="181"/>
      <c r="J519" s="180"/>
      <c r="K519" s="181"/>
      <c r="M519" s="176" t="s">
        <v>711</v>
      </c>
      <c r="O519" s="176"/>
      <c r="Q519" s="166"/>
    </row>
    <row r="520" spans="1:17" ht="12.75">
      <c r="A520" s="174"/>
      <c r="B520" s="175"/>
      <c r="C520" s="228" t="s">
        <v>712</v>
      </c>
      <c r="D520" s="229"/>
      <c r="E520" s="177">
        <v>1.2</v>
      </c>
      <c r="F520" s="178"/>
      <c r="G520" s="179"/>
      <c r="H520" s="180"/>
      <c r="I520" s="181"/>
      <c r="J520" s="180"/>
      <c r="K520" s="181"/>
      <c r="M520" s="176" t="s">
        <v>712</v>
      </c>
      <c r="O520" s="176"/>
      <c r="Q520" s="166"/>
    </row>
    <row r="521" spans="1:82" ht="12.75">
      <c r="A521" s="167">
        <v>146</v>
      </c>
      <c r="B521" s="168" t="s">
        <v>713</v>
      </c>
      <c r="C521" s="169" t="s">
        <v>714</v>
      </c>
      <c r="D521" s="170" t="s">
        <v>90</v>
      </c>
      <c r="E521" s="171">
        <v>19.9</v>
      </c>
      <c r="F521" s="171">
        <v>0</v>
      </c>
      <c r="G521" s="172">
        <f>E521*F521</f>
        <v>0</v>
      </c>
      <c r="H521" s="173">
        <v>0.00666</v>
      </c>
      <c r="I521" s="173">
        <f>E521*H521</f>
        <v>0.13253399999999999</v>
      </c>
      <c r="J521" s="173">
        <v>-2.4</v>
      </c>
      <c r="K521" s="173">
        <f>E521*J521</f>
        <v>-47.76</v>
      </c>
      <c r="Q521" s="166">
        <v>2</v>
      </c>
      <c r="AA521" s="143">
        <v>1</v>
      </c>
      <c r="AB521" s="143">
        <v>1</v>
      </c>
      <c r="AC521" s="143">
        <v>1</v>
      </c>
      <c r="BB521" s="143">
        <v>1</v>
      </c>
      <c r="BC521" s="143">
        <f>IF(BB521=1,G521,0)</f>
        <v>0</v>
      </c>
      <c r="BD521" s="143">
        <f>IF(BB521=2,G521,0)</f>
        <v>0</v>
      </c>
      <c r="BE521" s="143">
        <f>IF(BB521=3,G521,0)</f>
        <v>0</v>
      </c>
      <c r="BF521" s="143">
        <f>IF(BB521=4,G521,0)</f>
        <v>0</v>
      </c>
      <c r="BG521" s="143">
        <f>IF(BB521=5,G521,0)</f>
        <v>0</v>
      </c>
      <c r="CA521" s="143">
        <v>1</v>
      </c>
      <c r="CB521" s="143">
        <v>1</v>
      </c>
      <c r="CC521" s="166"/>
      <c r="CD521" s="166"/>
    </row>
    <row r="522" spans="1:17" ht="12.75">
      <c r="A522" s="174"/>
      <c r="B522" s="175"/>
      <c r="C522" s="228" t="s">
        <v>715</v>
      </c>
      <c r="D522" s="229"/>
      <c r="E522" s="177">
        <v>19.9</v>
      </c>
      <c r="F522" s="178"/>
      <c r="G522" s="179"/>
      <c r="H522" s="180"/>
      <c r="I522" s="181"/>
      <c r="J522" s="180"/>
      <c r="K522" s="181"/>
      <c r="M522" s="176" t="s">
        <v>715</v>
      </c>
      <c r="O522" s="176"/>
      <c r="Q522" s="166"/>
    </row>
    <row r="523" spans="1:82" ht="12.75">
      <c r="A523" s="167">
        <v>147</v>
      </c>
      <c r="B523" s="168" t="s">
        <v>716</v>
      </c>
      <c r="C523" s="169" t="s">
        <v>717</v>
      </c>
      <c r="D523" s="170" t="s">
        <v>90</v>
      </c>
      <c r="E523" s="171">
        <v>0.9855</v>
      </c>
      <c r="F523" s="171">
        <v>0</v>
      </c>
      <c r="G523" s="172">
        <f>E523*F523</f>
        <v>0</v>
      </c>
      <c r="H523" s="173">
        <v>0.01799</v>
      </c>
      <c r="I523" s="173">
        <f>E523*H523</f>
        <v>0.017729144999999998</v>
      </c>
      <c r="J523" s="173">
        <v>-2.4</v>
      </c>
      <c r="K523" s="173">
        <f>E523*J523</f>
        <v>-2.3652</v>
      </c>
      <c r="Q523" s="166">
        <v>2</v>
      </c>
      <c r="AA523" s="143">
        <v>1</v>
      </c>
      <c r="AB523" s="143">
        <v>1</v>
      </c>
      <c r="AC523" s="143">
        <v>1</v>
      </c>
      <c r="BB523" s="143">
        <v>1</v>
      </c>
      <c r="BC523" s="143">
        <f>IF(BB523=1,G523,0)</f>
        <v>0</v>
      </c>
      <c r="BD523" s="143">
        <f>IF(BB523=2,G523,0)</f>
        <v>0</v>
      </c>
      <c r="BE523" s="143">
        <f>IF(BB523=3,G523,0)</f>
        <v>0</v>
      </c>
      <c r="BF523" s="143">
        <f>IF(BB523=4,G523,0)</f>
        <v>0</v>
      </c>
      <c r="BG523" s="143">
        <f>IF(BB523=5,G523,0)</f>
        <v>0</v>
      </c>
      <c r="CA523" s="143">
        <v>1</v>
      </c>
      <c r="CB523" s="143">
        <v>1</v>
      </c>
      <c r="CC523" s="166"/>
      <c r="CD523" s="166"/>
    </row>
    <row r="524" spans="1:17" ht="12.75">
      <c r="A524" s="174"/>
      <c r="B524" s="175"/>
      <c r="C524" s="228" t="s">
        <v>718</v>
      </c>
      <c r="D524" s="229"/>
      <c r="E524" s="177">
        <v>0.9855</v>
      </c>
      <c r="F524" s="178"/>
      <c r="G524" s="179"/>
      <c r="H524" s="180"/>
      <c r="I524" s="181"/>
      <c r="J524" s="180"/>
      <c r="K524" s="181"/>
      <c r="M524" s="176" t="s">
        <v>718</v>
      </c>
      <c r="O524" s="176"/>
      <c r="Q524" s="166"/>
    </row>
    <row r="525" spans="1:82" ht="12.75">
      <c r="A525" s="167">
        <v>148</v>
      </c>
      <c r="B525" s="168" t="s">
        <v>719</v>
      </c>
      <c r="C525" s="169" t="s">
        <v>720</v>
      </c>
      <c r="D525" s="170" t="s">
        <v>90</v>
      </c>
      <c r="E525" s="171">
        <v>18.6562</v>
      </c>
      <c r="F525" s="171">
        <v>0</v>
      </c>
      <c r="G525" s="172">
        <f>E525*F525</f>
        <v>0</v>
      </c>
      <c r="H525" s="173">
        <v>0</v>
      </c>
      <c r="I525" s="173">
        <f>E525*H525</f>
        <v>0</v>
      </c>
      <c r="J525" s="173">
        <v>-2.2</v>
      </c>
      <c r="K525" s="173">
        <f>E525*J525</f>
        <v>-41.043639999999996</v>
      </c>
      <c r="Q525" s="166">
        <v>2</v>
      </c>
      <c r="AA525" s="143">
        <v>1</v>
      </c>
      <c r="AB525" s="143">
        <v>1</v>
      </c>
      <c r="AC525" s="143">
        <v>1</v>
      </c>
      <c r="BB525" s="143">
        <v>1</v>
      </c>
      <c r="BC525" s="143">
        <f>IF(BB525=1,G525,0)</f>
        <v>0</v>
      </c>
      <c r="BD525" s="143">
        <f>IF(BB525=2,G525,0)</f>
        <v>0</v>
      </c>
      <c r="BE525" s="143">
        <f>IF(BB525=3,G525,0)</f>
        <v>0</v>
      </c>
      <c r="BF525" s="143">
        <f>IF(BB525=4,G525,0)</f>
        <v>0</v>
      </c>
      <c r="BG525" s="143">
        <f>IF(BB525=5,G525,0)</f>
        <v>0</v>
      </c>
      <c r="CA525" s="143">
        <v>1</v>
      </c>
      <c r="CB525" s="143">
        <v>1</v>
      </c>
      <c r="CC525" s="166"/>
      <c r="CD525" s="166"/>
    </row>
    <row r="526" spans="1:17" ht="12.75">
      <c r="A526" s="174"/>
      <c r="B526" s="175"/>
      <c r="C526" s="228" t="s">
        <v>721</v>
      </c>
      <c r="D526" s="229"/>
      <c r="E526" s="177">
        <v>18.6562</v>
      </c>
      <c r="F526" s="178"/>
      <c r="G526" s="179"/>
      <c r="H526" s="180"/>
      <c r="I526" s="181"/>
      <c r="J526" s="180"/>
      <c r="K526" s="181"/>
      <c r="M526" s="176" t="s">
        <v>721</v>
      </c>
      <c r="O526" s="176"/>
      <c r="Q526" s="166"/>
    </row>
    <row r="527" spans="1:82" ht="12.75">
      <c r="A527" s="167">
        <v>149</v>
      </c>
      <c r="B527" s="168" t="s">
        <v>722</v>
      </c>
      <c r="C527" s="169" t="s">
        <v>723</v>
      </c>
      <c r="D527" s="170" t="s">
        <v>90</v>
      </c>
      <c r="E527" s="171">
        <v>24.875</v>
      </c>
      <c r="F527" s="171">
        <v>0</v>
      </c>
      <c r="G527" s="172">
        <f>E527*F527</f>
        <v>0</v>
      </c>
      <c r="H527" s="173">
        <v>0</v>
      </c>
      <c r="I527" s="173">
        <f>E527*H527</f>
        <v>0</v>
      </c>
      <c r="J527" s="173">
        <v>-1.4</v>
      </c>
      <c r="K527" s="173">
        <f>E527*J527</f>
        <v>-34.824999999999996</v>
      </c>
      <c r="Q527" s="166">
        <v>2</v>
      </c>
      <c r="AA527" s="143">
        <v>1</v>
      </c>
      <c r="AB527" s="143">
        <v>1</v>
      </c>
      <c r="AC527" s="143">
        <v>1</v>
      </c>
      <c r="BB527" s="143">
        <v>1</v>
      </c>
      <c r="BC527" s="143">
        <f>IF(BB527=1,G527,0)</f>
        <v>0</v>
      </c>
      <c r="BD527" s="143">
        <f>IF(BB527=2,G527,0)</f>
        <v>0</v>
      </c>
      <c r="BE527" s="143">
        <f>IF(BB527=3,G527,0)</f>
        <v>0</v>
      </c>
      <c r="BF527" s="143">
        <f>IF(BB527=4,G527,0)</f>
        <v>0</v>
      </c>
      <c r="BG527" s="143">
        <f>IF(BB527=5,G527,0)</f>
        <v>0</v>
      </c>
      <c r="CA527" s="143">
        <v>1</v>
      </c>
      <c r="CB527" s="143">
        <v>1</v>
      </c>
      <c r="CC527" s="166"/>
      <c r="CD527" s="166"/>
    </row>
    <row r="528" spans="1:17" ht="12.75">
      <c r="A528" s="174"/>
      <c r="B528" s="175"/>
      <c r="C528" s="228" t="s">
        <v>724</v>
      </c>
      <c r="D528" s="229"/>
      <c r="E528" s="177">
        <v>24.875</v>
      </c>
      <c r="F528" s="178"/>
      <c r="G528" s="179"/>
      <c r="H528" s="180"/>
      <c r="I528" s="181"/>
      <c r="J528" s="180"/>
      <c r="K528" s="181"/>
      <c r="M528" s="176" t="s">
        <v>724</v>
      </c>
      <c r="O528" s="176"/>
      <c r="Q528" s="166"/>
    </row>
    <row r="529" spans="1:82" ht="12.75">
      <c r="A529" s="167">
        <v>150</v>
      </c>
      <c r="B529" s="168" t="s">
        <v>725</v>
      </c>
      <c r="C529" s="169" t="s">
        <v>726</v>
      </c>
      <c r="D529" s="170" t="s">
        <v>106</v>
      </c>
      <c r="E529" s="171">
        <v>10</v>
      </c>
      <c r="F529" s="171">
        <v>0</v>
      </c>
      <c r="G529" s="172">
        <f>E529*F529</f>
        <v>0</v>
      </c>
      <c r="H529" s="173">
        <v>0</v>
      </c>
      <c r="I529" s="173">
        <f>E529*H529</f>
        <v>0</v>
      </c>
      <c r="J529" s="173">
        <v>-0.058</v>
      </c>
      <c r="K529" s="173">
        <f>E529*J529</f>
        <v>-0.5800000000000001</v>
      </c>
      <c r="Q529" s="166">
        <v>2</v>
      </c>
      <c r="AA529" s="143">
        <v>1</v>
      </c>
      <c r="AB529" s="143">
        <v>1</v>
      </c>
      <c r="AC529" s="143">
        <v>1</v>
      </c>
      <c r="BB529" s="143">
        <v>1</v>
      </c>
      <c r="BC529" s="143">
        <f>IF(BB529=1,G529,0)</f>
        <v>0</v>
      </c>
      <c r="BD529" s="143">
        <f>IF(BB529=2,G529,0)</f>
        <v>0</v>
      </c>
      <c r="BE529" s="143">
        <f>IF(BB529=3,G529,0)</f>
        <v>0</v>
      </c>
      <c r="BF529" s="143">
        <f>IF(BB529=4,G529,0)</f>
        <v>0</v>
      </c>
      <c r="BG529" s="143">
        <f>IF(BB529=5,G529,0)</f>
        <v>0</v>
      </c>
      <c r="CA529" s="143">
        <v>1</v>
      </c>
      <c r="CB529" s="143">
        <v>1</v>
      </c>
      <c r="CC529" s="166"/>
      <c r="CD529" s="166"/>
    </row>
    <row r="530" spans="1:82" ht="12.75">
      <c r="A530" s="167">
        <v>151</v>
      </c>
      <c r="B530" s="168" t="s">
        <v>727</v>
      </c>
      <c r="C530" s="169" t="s">
        <v>728</v>
      </c>
      <c r="D530" s="170" t="s">
        <v>110</v>
      </c>
      <c r="E530" s="171">
        <v>2.97</v>
      </c>
      <c r="F530" s="171">
        <v>0</v>
      </c>
      <c r="G530" s="172">
        <f>E530*F530</f>
        <v>0</v>
      </c>
      <c r="H530" s="173">
        <v>0</v>
      </c>
      <c r="I530" s="173">
        <f>E530*H530</f>
        <v>0</v>
      </c>
      <c r="J530" s="173">
        <v>-0.055</v>
      </c>
      <c r="K530" s="173">
        <f>E530*J530</f>
        <v>-0.16335000000000002</v>
      </c>
      <c r="Q530" s="166">
        <v>2</v>
      </c>
      <c r="AA530" s="143">
        <v>1</v>
      </c>
      <c r="AB530" s="143">
        <v>1</v>
      </c>
      <c r="AC530" s="143">
        <v>1</v>
      </c>
      <c r="BB530" s="143">
        <v>1</v>
      </c>
      <c r="BC530" s="143">
        <f>IF(BB530=1,G530,0)</f>
        <v>0</v>
      </c>
      <c r="BD530" s="143">
        <f>IF(BB530=2,G530,0)</f>
        <v>0</v>
      </c>
      <c r="BE530" s="143">
        <f>IF(BB530=3,G530,0)</f>
        <v>0</v>
      </c>
      <c r="BF530" s="143">
        <f>IF(BB530=4,G530,0)</f>
        <v>0</v>
      </c>
      <c r="BG530" s="143">
        <f>IF(BB530=5,G530,0)</f>
        <v>0</v>
      </c>
      <c r="CA530" s="143">
        <v>1</v>
      </c>
      <c r="CB530" s="143">
        <v>1</v>
      </c>
      <c r="CC530" s="166"/>
      <c r="CD530" s="166"/>
    </row>
    <row r="531" spans="1:17" ht="12.75">
      <c r="A531" s="174"/>
      <c r="B531" s="175"/>
      <c r="C531" s="228" t="s">
        <v>729</v>
      </c>
      <c r="D531" s="229"/>
      <c r="E531" s="177">
        <v>2.97</v>
      </c>
      <c r="F531" s="178"/>
      <c r="G531" s="179"/>
      <c r="H531" s="180"/>
      <c r="I531" s="181"/>
      <c r="J531" s="180"/>
      <c r="K531" s="181"/>
      <c r="M531" s="176" t="s">
        <v>729</v>
      </c>
      <c r="O531" s="176"/>
      <c r="Q531" s="166"/>
    </row>
    <row r="532" spans="1:82" ht="12.75">
      <c r="A532" s="167">
        <v>152</v>
      </c>
      <c r="B532" s="168" t="s">
        <v>730</v>
      </c>
      <c r="C532" s="169" t="s">
        <v>731</v>
      </c>
      <c r="D532" s="170" t="s">
        <v>142</v>
      </c>
      <c r="E532" s="171">
        <v>13</v>
      </c>
      <c r="F532" s="171">
        <v>0</v>
      </c>
      <c r="G532" s="172">
        <f>E532*F532</f>
        <v>0</v>
      </c>
      <c r="H532" s="173">
        <v>0</v>
      </c>
      <c r="I532" s="173">
        <f>E532*H532</f>
        <v>0</v>
      </c>
      <c r="J532" s="173">
        <v>0</v>
      </c>
      <c r="K532" s="173">
        <f>E532*J532</f>
        <v>0</v>
      </c>
      <c r="Q532" s="166">
        <v>2</v>
      </c>
      <c r="AA532" s="143">
        <v>1</v>
      </c>
      <c r="AB532" s="143">
        <v>1</v>
      </c>
      <c r="AC532" s="143">
        <v>1</v>
      </c>
      <c r="BB532" s="143">
        <v>1</v>
      </c>
      <c r="BC532" s="143">
        <f>IF(BB532=1,G532,0)</f>
        <v>0</v>
      </c>
      <c r="BD532" s="143">
        <f>IF(BB532=2,G532,0)</f>
        <v>0</v>
      </c>
      <c r="BE532" s="143">
        <f>IF(BB532=3,G532,0)</f>
        <v>0</v>
      </c>
      <c r="BF532" s="143">
        <f>IF(BB532=4,G532,0)</f>
        <v>0</v>
      </c>
      <c r="BG532" s="143">
        <f>IF(BB532=5,G532,0)</f>
        <v>0</v>
      </c>
      <c r="CA532" s="143">
        <v>1</v>
      </c>
      <c r="CB532" s="143">
        <v>1</v>
      </c>
      <c r="CC532" s="166"/>
      <c r="CD532" s="166"/>
    </row>
    <row r="533" spans="1:17" ht="12.75">
      <c r="A533" s="174"/>
      <c r="B533" s="175"/>
      <c r="C533" s="228" t="s">
        <v>732</v>
      </c>
      <c r="D533" s="229"/>
      <c r="E533" s="177">
        <v>13</v>
      </c>
      <c r="F533" s="178"/>
      <c r="G533" s="179"/>
      <c r="H533" s="180"/>
      <c r="I533" s="181"/>
      <c r="J533" s="180"/>
      <c r="K533" s="181"/>
      <c r="M533" s="176" t="s">
        <v>732</v>
      </c>
      <c r="O533" s="176"/>
      <c r="Q533" s="166"/>
    </row>
    <row r="534" spans="1:82" ht="12.75">
      <c r="A534" s="167">
        <v>153</v>
      </c>
      <c r="B534" s="168" t="s">
        <v>733</v>
      </c>
      <c r="C534" s="169" t="s">
        <v>734</v>
      </c>
      <c r="D534" s="170" t="s">
        <v>110</v>
      </c>
      <c r="E534" s="171">
        <v>1.35</v>
      </c>
      <c r="F534" s="171">
        <v>0</v>
      </c>
      <c r="G534" s="172">
        <f>E534*F534</f>
        <v>0</v>
      </c>
      <c r="H534" s="173">
        <v>0.001</v>
      </c>
      <c r="I534" s="173">
        <f>E534*H534</f>
        <v>0.00135</v>
      </c>
      <c r="J534" s="173">
        <v>-0.062</v>
      </c>
      <c r="K534" s="173">
        <f>E534*J534</f>
        <v>-0.08370000000000001</v>
      </c>
      <c r="Q534" s="166">
        <v>2</v>
      </c>
      <c r="AA534" s="143">
        <v>1</v>
      </c>
      <c r="AB534" s="143">
        <v>1</v>
      </c>
      <c r="AC534" s="143">
        <v>1</v>
      </c>
      <c r="BB534" s="143">
        <v>1</v>
      </c>
      <c r="BC534" s="143">
        <f>IF(BB534=1,G534,0)</f>
        <v>0</v>
      </c>
      <c r="BD534" s="143">
        <f>IF(BB534=2,G534,0)</f>
        <v>0</v>
      </c>
      <c r="BE534" s="143">
        <f>IF(BB534=3,G534,0)</f>
        <v>0</v>
      </c>
      <c r="BF534" s="143">
        <f>IF(BB534=4,G534,0)</f>
        <v>0</v>
      </c>
      <c r="BG534" s="143">
        <f>IF(BB534=5,G534,0)</f>
        <v>0</v>
      </c>
      <c r="CA534" s="143">
        <v>1</v>
      </c>
      <c r="CB534" s="143">
        <v>1</v>
      </c>
      <c r="CC534" s="166"/>
      <c r="CD534" s="166"/>
    </row>
    <row r="535" spans="1:17" ht="12.75">
      <c r="A535" s="174"/>
      <c r="B535" s="175"/>
      <c r="C535" s="228" t="s">
        <v>735</v>
      </c>
      <c r="D535" s="229"/>
      <c r="E535" s="177">
        <v>1.35</v>
      </c>
      <c r="F535" s="178"/>
      <c r="G535" s="179"/>
      <c r="H535" s="180"/>
      <c r="I535" s="181"/>
      <c r="J535" s="180"/>
      <c r="K535" s="181"/>
      <c r="M535" s="176" t="s">
        <v>735</v>
      </c>
      <c r="O535" s="176"/>
      <c r="Q535" s="166"/>
    </row>
    <row r="536" spans="1:82" ht="12.75">
      <c r="A536" s="167">
        <v>154</v>
      </c>
      <c r="B536" s="168" t="s">
        <v>736</v>
      </c>
      <c r="C536" s="169" t="s">
        <v>737</v>
      </c>
      <c r="D536" s="170" t="s">
        <v>110</v>
      </c>
      <c r="E536" s="171">
        <v>16.8</v>
      </c>
      <c r="F536" s="171">
        <v>0</v>
      </c>
      <c r="G536" s="172">
        <f>E536*F536</f>
        <v>0</v>
      </c>
      <c r="H536" s="173">
        <v>0.00092</v>
      </c>
      <c r="I536" s="173">
        <f>E536*H536</f>
        <v>0.015456000000000001</v>
      </c>
      <c r="J536" s="173">
        <v>-0.054</v>
      </c>
      <c r="K536" s="173">
        <f>E536*J536</f>
        <v>-0.9072</v>
      </c>
      <c r="Q536" s="166">
        <v>2</v>
      </c>
      <c r="AA536" s="143">
        <v>1</v>
      </c>
      <c r="AB536" s="143">
        <v>1</v>
      </c>
      <c r="AC536" s="143">
        <v>1</v>
      </c>
      <c r="BB536" s="143">
        <v>1</v>
      </c>
      <c r="BC536" s="143">
        <f>IF(BB536=1,G536,0)</f>
        <v>0</v>
      </c>
      <c r="BD536" s="143">
        <f>IF(BB536=2,G536,0)</f>
        <v>0</v>
      </c>
      <c r="BE536" s="143">
        <f>IF(BB536=3,G536,0)</f>
        <v>0</v>
      </c>
      <c r="BF536" s="143">
        <f>IF(BB536=4,G536,0)</f>
        <v>0</v>
      </c>
      <c r="BG536" s="143">
        <f>IF(BB536=5,G536,0)</f>
        <v>0</v>
      </c>
      <c r="CA536" s="143">
        <v>1</v>
      </c>
      <c r="CB536" s="143">
        <v>1</v>
      </c>
      <c r="CC536" s="166"/>
      <c r="CD536" s="166"/>
    </row>
    <row r="537" spans="1:17" ht="12.75">
      <c r="A537" s="174"/>
      <c r="B537" s="175"/>
      <c r="C537" s="228" t="s">
        <v>738</v>
      </c>
      <c r="D537" s="229"/>
      <c r="E537" s="177">
        <v>16.8</v>
      </c>
      <c r="F537" s="178"/>
      <c r="G537" s="179"/>
      <c r="H537" s="180"/>
      <c r="I537" s="181"/>
      <c r="J537" s="180"/>
      <c r="K537" s="181"/>
      <c r="M537" s="176" t="s">
        <v>738</v>
      </c>
      <c r="O537" s="176"/>
      <c r="Q537" s="166"/>
    </row>
    <row r="538" spans="1:82" ht="12.75">
      <c r="A538" s="167">
        <v>155</v>
      </c>
      <c r="B538" s="168" t="s">
        <v>739</v>
      </c>
      <c r="C538" s="169" t="s">
        <v>740</v>
      </c>
      <c r="D538" s="170" t="s">
        <v>110</v>
      </c>
      <c r="E538" s="171">
        <v>41.215</v>
      </c>
      <c r="F538" s="171">
        <v>0</v>
      </c>
      <c r="G538" s="172">
        <f>E538*F538</f>
        <v>0</v>
      </c>
      <c r="H538" s="173">
        <v>0.00083</v>
      </c>
      <c r="I538" s="173">
        <f>E538*H538</f>
        <v>0.03420845</v>
      </c>
      <c r="J538" s="173">
        <v>-0.06</v>
      </c>
      <c r="K538" s="173">
        <f>E538*J538</f>
        <v>-2.4729</v>
      </c>
      <c r="Q538" s="166">
        <v>2</v>
      </c>
      <c r="AA538" s="143">
        <v>1</v>
      </c>
      <c r="AB538" s="143">
        <v>1</v>
      </c>
      <c r="AC538" s="143">
        <v>1</v>
      </c>
      <c r="BB538" s="143">
        <v>1</v>
      </c>
      <c r="BC538" s="143">
        <f>IF(BB538=1,G538,0)</f>
        <v>0</v>
      </c>
      <c r="BD538" s="143">
        <f>IF(BB538=2,G538,0)</f>
        <v>0</v>
      </c>
      <c r="BE538" s="143">
        <f>IF(BB538=3,G538,0)</f>
        <v>0</v>
      </c>
      <c r="BF538" s="143">
        <f>IF(BB538=4,G538,0)</f>
        <v>0</v>
      </c>
      <c r="BG538" s="143">
        <f>IF(BB538=5,G538,0)</f>
        <v>0</v>
      </c>
      <c r="CA538" s="143">
        <v>1</v>
      </c>
      <c r="CB538" s="143">
        <v>1</v>
      </c>
      <c r="CC538" s="166"/>
      <c r="CD538" s="166"/>
    </row>
    <row r="539" spans="1:17" ht="12.75">
      <c r="A539" s="174"/>
      <c r="B539" s="175"/>
      <c r="C539" s="228" t="s">
        <v>741</v>
      </c>
      <c r="D539" s="229"/>
      <c r="E539" s="177">
        <v>16.215</v>
      </c>
      <c r="F539" s="178"/>
      <c r="G539" s="179"/>
      <c r="H539" s="180"/>
      <c r="I539" s="181"/>
      <c r="J539" s="180"/>
      <c r="K539" s="181"/>
      <c r="M539" s="176" t="s">
        <v>741</v>
      </c>
      <c r="O539" s="176"/>
      <c r="Q539" s="166"/>
    </row>
    <row r="540" spans="1:17" ht="12.75">
      <c r="A540" s="174"/>
      <c r="B540" s="175"/>
      <c r="C540" s="228" t="s">
        <v>742</v>
      </c>
      <c r="D540" s="229"/>
      <c r="E540" s="177">
        <v>25</v>
      </c>
      <c r="F540" s="178"/>
      <c r="G540" s="179"/>
      <c r="H540" s="180"/>
      <c r="I540" s="181"/>
      <c r="J540" s="180"/>
      <c r="K540" s="181"/>
      <c r="M540" s="176" t="s">
        <v>742</v>
      </c>
      <c r="O540" s="176"/>
      <c r="Q540" s="166"/>
    </row>
    <row r="541" spans="1:82" ht="12.75">
      <c r="A541" s="167">
        <v>156</v>
      </c>
      <c r="B541" s="168" t="s">
        <v>743</v>
      </c>
      <c r="C541" s="169" t="s">
        <v>744</v>
      </c>
      <c r="D541" s="170" t="s">
        <v>142</v>
      </c>
      <c r="E541" s="171">
        <v>4</v>
      </c>
      <c r="F541" s="171">
        <v>0</v>
      </c>
      <c r="G541" s="172">
        <f>E541*F541</f>
        <v>0</v>
      </c>
      <c r="H541" s="173">
        <v>0</v>
      </c>
      <c r="I541" s="173">
        <f>E541*H541</f>
        <v>0</v>
      </c>
      <c r="J541" s="173">
        <v>-0.001</v>
      </c>
      <c r="K541" s="173">
        <f>E541*J541</f>
        <v>-0.004</v>
      </c>
      <c r="Q541" s="166">
        <v>2</v>
      </c>
      <c r="AA541" s="143">
        <v>1</v>
      </c>
      <c r="AB541" s="143">
        <v>1</v>
      </c>
      <c r="AC541" s="143">
        <v>1</v>
      </c>
      <c r="BB541" s="143">
        <v>1</v>
      </c>
      <c r="BC541" s="143">
        <f>IF(BB541=1,G541,0)</f>
        <v>0</v>
      </c>
      <c r="BD541" s="143">
        <f>IF(BB541=2,G541,0)</f>
        <v>0</v>
      </c>
      <c r="BE541" s="143">
        <f>IF(BB541=3,G541,0)</f>
        <v>0</v>
      </c>
      <c r="BF541" s="143">
        <f>IF(BB541=4,G541,0)</f>
        <v>0</v>
      </c>
      <c r="BG541" s="143">
        <f>IF(BB541=5,G541,0)</f>
        <v>0</v>
      </c>
      <c r="CA541" s="143">
        <v>1</v>
      </c>
      <c r="CB541" s="143">
        <v>1</v>
      </c>
      <c r="CC541" s="166"/>
      <c r="CD541" s="166"/>
    </row>
    <row r="542" spans="1:82" ht="12.75">
      <c r="A542" s="167">
        <v>157</v>
      </c>
      <c r="B542" s="168" t="s">
        <v>745</v>
      </c>
      <c r="C542" s="169" t="s">
        <v>746</v>
      </c>
      <c r="D542" s="170" t="s">
        <v>142</v>
      </c>
      <c r="E542" s="171">
        <v>17</v>
      </c>
      <c r="F542" s="171">
        <v>0</v>
      </c>
      <c r="G542" s="172">
        <f>E542*F542</f>
        <v>0</v>
      </c>
      <c r="H542" s="173">
        <v>0.00034</v>
      </c>
      <c r="I542" s="173">
        <f>E542*H542</f>
        <v>0.00578</v>
      </c>
      <c r="J542" s="173">
        <v>-0.025</v>
      </c>
      <c r="K542" s="173">
        <f>E542*J542</f>
        <v>-0.42500000000000004</v>
      </c>
      <c r="Q542" s="166">
        <v>2</v>
      </c>
      <c r="AA542" s="143">
        <v>1</v>
      </c>
      <c r="AB542" s="143">
        <v>1</v>
      </c>
      <c r="AC542" s="143">
        <v>1</v>
      </c>
      <c r="BB542" s="143">
        <v>1</v>
      </c>
      <c r="BC542" s="143">
        <f>IF(BB542=1,G542,0)</f>
        <v>0</v>
      </c>
      <c r="BD542" s="143">
        <f>IF(BB542=2,G542,0)</f>
        <v>0</v>
      </c>
      <c r="BE542" s="143">
        <f>IF(BB542=3,G542,0)</f>
        <v>0</v>
      </c>
      <c r="BF542" s="143">
        <f>IF(BB542=4,G542,0)</f>
        <v>0</v>
      </c>
      <c r="BG542" s="143">
        <f>IF(BB542=5,G542,0)</f>
        <v>0</v>
      </c>
      <c r="CA542" s="143">
        <v>1</v>
      </c>
      <c r="CB542" s="143">
        <v>1</v>
      </c>
      <c r="CC542" s="166"/>
      <c r="CD542" s="166"/>
    </row>
    <row r="543" spans="1:17" ht="12.75">
      <c r="A543" s="174"/>
      <c r="B543" s="175"/>
      <c r="C543" s="228" t="s">
        <v>747</v>
      </c>
      <c r="D543" s="229"/>
      <c r="E543" s="177">
        <v>17</v>
      </c>
      <c r="F543" s="178"/>
      <c r="G543" s="179"/>
      <c r="H543" s="180"/>
      <c r="I543" s="181"/>
      <c r="J543" s="180"/>
      <c r="K543" s="181"/>
      <c r="M543" s="176" t="s">
        <v>747</v>
      </c>
      <c r="O543" s="176"/>
      <c r="Q543" s="166"/>
    </row>
    <row r="544" spans="1:82" ht="12.75">
      <c r="A544" s="167">
        <v>158</v>
      </c>
      <c r="B544" s="168" t="s">
        <v>748</v>
      </c>
      <c r="C544" s="169" t="s">
        <v>749</v>
      </c>
      <c r="D544" s="170" t="s">
        <v>142</v>
      </c>
      <c r="E544" s="171">
        <v>25</v>
      </c>
      <c r="F544" s="171">
        <v>0</v>
      </c>
      <c r="G544" s="172">
        <f>E544*F544</f>
        <v>0</v>
      </c>
      <c r="H544" s="173">
        <v>0.00034</v>
      </c>
      <c r="I544" s="173">
        <f>E544*H544</f>
        <v>0.0085</v>
      </c>
      <c r="J544" s="173">
        <v>-0.069</v>
      </c>
      <c r="K544" s="173">
        <f>E544*J544</f>
        <v>-1.725</v>
      </c>
      <c r="Q544" s="166">
        <v>2</v>
      </c>
      <c r="AA544" s="143">
        <v>1</v>
      </c>
      <c r="AB544" s="143">
        <v>1</v>
      </c>
      <c r="AC544" s="143">
        <v>1</v>
      </c>
      <c r="BB544" s="143">
        <v>1</v>
      </c>
      <c r="BC544" s="143">
        <f>IF(BB544=1,G544,0)</f>
        <v>0</v>
      </c>
      <c r="BD544" s="143">
        <f>IF(BB544=2,G544,0)</f>
        <v>0</v>
      </c>
      <c r="BE544" s="143">
        <f>IF(BB544=3,G544,0)</f>
        <v>0</v>
      </c>
      <c r="BF544" s="143">
        <f>IF(BB544=4,G544,0)</f>
        <v>0</v>
      </c>
      <c r="BG544" s="143">
        <f>IF(BB544=5,G544,0)</f>
        <v>0</v>
      </c>
      <c r="CA544" s="143">
        <v>1</v>
      </c>
      <c r="CB544" s="143">
        <v>1</v>
      </c>
      <c r="CC544" s="166"/>
      <c r="CD544" s="166"/>
    </row>
    <row r="545" spans="1:17" ht="12.75">
      <c r="A545" s="174"/>
      <c r="B545" s="175"/>
      <c r="C545" s="228" t="s">
        <v>750</v>
      </c>
      <c r="D545" s="229"/>
      <c r="E545" s="177">
        <v>25</v>
      </c>
      <c r="F545" s="178"/>
      <c r="G545" s="179"/>
      <c r="H545" s="180"/>
      <c r="I545" s="181"/>
      <c r="J545" s="180"/>
      <c r="K545" s="181"/>
      <c r="M545" s="176" t="s">
        <v>750</v>
      </c>
      <c r="O545" s="176"/>
      <c r="Q545" s="166"/>
    </row>
    <row r="546" spans="1:82" ht="12.75">
      <c r="A546" s="167">
        <v>159</v>
      </c>
      <c r="B546" s="168" t="s">
        <v>751</v>
      </c>
      <c r="C546" s="169" t="s">
        <v>752</v>
      </c>
      <c r="D546" s="170" t="s">
        <v>110</v>
      </c>
      <c r="E546" s="171">
        <v>0.32</v>
      </c>
      <c r="F546" s="171">
        <v>0</v>
      </c>
      <c r="G546" s="172">
        <f>E546*F546</f>
        <v>0</v>
      </c>
      <c r="H546" s="173">
        <v>0.00165</v>
      </c>
      <c r="I546" s="173">
        <f>E546*H546</f>
        <v>0.000528</v>
      </c>
      <c r="J546" s="173">
        <v>-0.27</v>
      </c>
      <c r="K546" s="173">
        <f>E546*J546</f>
        <v>-0.0864</v>
      </c>
      <c r="Q546" s="166">
        <v>2</v>
      </c>
      <c r="AA546" s="143">
        <v>1</v>
      </c>
      <c r="AB546" s="143">
        <v>1</v>
      </c>
      <c r="AC546" s="143">
        <v>1</v>
      </c>
      <c r="BB546" s="143">
        <v>1</v>
      </c>
      <c r="BC546" s="143">
        <f>IF(BB546=1,G546,0)</f>
        <v>0</v>
      </c>
      <c r="BD546" s="143">
        <f>IF(BB546=2,G546,0)</f>
        <v>0</v>
      </c>
      <c r="BE546" s="143">
        <f>IF(BB546=3,G546,0)</f>
        <v>0</v>
      </c>
      <c r="BF546" s="143">
        <f>IF(BB546=4,G546,0)</f>
        <v>0</v>
      </c>
      <c r="BG546" s="143">
        <f>IF(BB546=5,G546,0)</f>
        <v>0</v>
      </c>
      <c r="CA546" s="143">
        <v>1</v>
      </c>
      <c r="CB546" s="143">
        <v>1</v>
      </c>
      <c r="CC546" s="166"/>
      <c r="CD546" s="166"/>
    </row>
    <row r="547" spans="1:17" ht="12.75">
      <c r="A547" s="174"/>
      <c r="B547" s="175"/>
      <c r="C547" s="228" t="s">
        <v>753</v>
      </c>
      <c r="D547" s="229"/>
      <c r="E547" s="177">
        <v>0.32</v>
      </c>
      <c r="F547" s="178"/>
      <c r="G547" s="179"/>
      <c r="H547" s="180"/>
      <c r="I547" s="181"/>
      <c r="J547" s="180"/>
      <c r="K547" s="181"/>
      <c r="M547" s="176" t="s">
        <v>753</v>
      </c>
      <c r="O547" s="176"/>
      <c r="Q547" s="166"/>
    </row>
    <row r="548" spans="1:82" ht="12.75">
      <c r="A548" s="167">
        <v>160</v>
      </c>
      <c r="B548" s="168" t="s">
        <v>754</v>
      </c>
      <c r="C548" s="169" t="s">
        <v>755</v>
      </c>
      <c r="D548" s="170" t="s">
        <v>90</v>
      </c>
      <c r="E548" s="171">
        <v>2.1353</v>
      </c>
      <c r="F548" s="171">
        <v>0</v>
      </c>
      <c r="G548" s="172">
        <f>E548*F548</f>
        <v>0</v>
      </c>
      <c r="H548" s="173">
        <v>0.00182</v>
      </c>
      <c r="I548" s="173">
        <f>E548*H548</f>
        <v>0.003886246</v>
      </c>
      <c r="J548" s="173">
        <v>-1.8</v>
      </c>
      <c r="K548" s="173">
        <f>E548*J548</f>
        <v>-3.84354</v>
      </c>
      <c r="Q548" s="166">
        <v>2</v>
      </c>
      <c r="AA548" s="143">
        <v>1</v>
      </c>
      <c r="AB548" s="143">
        <v>1</v>
      </c>
      <c r="AC548" s="143">
        <v>1</v>
      </c>
      <c r="BB548" s="143">
        <v>1</v>
      </c>
      <c r="BC548" s="143">
        <f>IF(BB548=1,G548,0)</f>
        <v>0</v>
      </c>
      <c r="BD548" s="143">
        <f>IF(BB548=2,G548,0)</f>
        <v>0</v>
      </c>
      <c r="BE548" s="143">
        <f>IF(BB548=3,G548,0)</f>
        <v>0</v>
      </c>
      <c r="BF548" s="143">
        <f>IF(BB548=4,G548,0)</f>
        <v>0</v>
      </c>
      <c r="BG548" s="143">
        <f>IF(BB548=5,G548,0)</f>
        <v>0</v>
      </c>
      <c r="CA548" s="143">
        <v>1</v>
      </c>
      <c r="CB548" s="143">
        <v>1</v>
      </c>
      <c r="CC548" s="166"/>
      <c r="CD548" s="166"/>
    </row>
    <row r="549" spans="1:17" ht="12.75">
      <c r="A549" s="174"/>
      <c r="B549" s="175"/>
      <c r="C549" s="228" t="s">
        <v>756</v>
      </c>
      <c r="D549" s="229"/>
      <c r="E549" s="177">
        <v>2.1353</v>
      </c>
      <c r="F549" s="178"/>
      <c r="G549" s="179"/>
      <c r="H549" s="180"/>
      <c r="I549" s="181"/>
      <c r="J549" s="180"/>
      <c r="K549" s="181"/>
      <c r="M549" s="176" t="s">
        <v>756</v>
      </c>
      <c r="O549" s="176"/>
      <c r="Q549" s="166"/>
    </row>
    <row r="550" spans="1:82" ht="12.75">
      <c r="A550" s="167">
        <v>161</v>
      </c>
      <c r="B550" s="168" t="s">
        <v>757</v>
      </c>
      <c r="C550" s="169" t="s">
        <v>758</v>
      </c>
      <c r="D550" s="170" t="s">
        <v>142</v>
      </c>
      <c r="E550" s="171">
        <v>15</v>
      </c>
      <c r="F550" s="171">
        <v>0</v>
      </c>
      <c r="G550" s="172">
        <f>E550*F550</f>
        <v>0</v>
      </c>
      <c r="H550" s="173">
        <v>0</v>
      </c>
      <c r="I550" s="173">
        <f>E550*H550</f>
        <v>0</v>
      </c>
      <c r="J550" s="173">
        <v>-0.09</v>
      </c>
      <c r="K550" s="173">
        <f>E550*J550</f>
        <v>-1.3499999999999999</v>
      </c>
      <c r="Q550" s="166">
        <v>2</v>
      </c>
      <c r="AA550" s="143">
        <v>1</v>
      </c>
      <c r="AB550" s="143">
        <v>1</v>
      </c>
      <c r="AC550" s="143">
        <v>1</v>
      </c>
      <c r="BB550" s="143">
        <v>1</v>
      </c>
      <c r="BC550" s="143">
        <f>IF(BB550=1,G550,0)</f>
        <v>0</v>
      </c>
      <c r="BD550" s="143">
        <f>IF(BB550=2,G550,0)</f>
        <v>0</v>
      </c>
      <c r="BE550" s="143">
        <f>IF(BB550=3,G550,0)</f>
        <v>0</v>
      </c>
      <c r="BF550" s="143">
        <f>IF(BB550=4,G550,0)</f>
        <v>0</v>
      </c>
      <c r="BG550" s="143">
        <f>IF(BB550=5,G550,0)</f>
        <v>0</v>
      </c>
      <c r="CA550" s="143">
        <v>1</v>
      </c>
      <c r="CB550" s="143">
        <v>1</v>
      </c>
      <c r="CC550" s="166"/>
      <c r="CD550" s="166"/>
    </row>
    <row r="551" spans="1:82" ht="12.75">
      <c r="A551" s="167">
        <v>162</v>
      </c>
      <c r="B551" s="168" t="s">
        <v>759</v>
      </c>
      <c r="C551" s="169" t="s">
        <v>760</v>
      </c>
      <c r="D551" s="170" t="s">
        <v>110</v>
      </c>
      <c r="E551" s="171">
        <v>118.8</v>
      </c>
      <c r="F551" s="171">
        <v>0</v>
      </c>
      <c r="G551" s="172">
        <f>E551*F551</f>
        <v>0</v>
      </c>
      <c r="H551" s="173">
        <v>0</v>
      </c>
      <c r="I551" s="173">
        <f>E551*H551</f>
        <v>0</v>
      </c>
      <c r="J551" s="173">
        <v>-0.073</v>
      </c>
      <c r="K551" s="173">
        <f>E551*J551</f>
        <v>-8.6724</v>
      </c>
      <c r="Q551" s="166">
        <v>2</v>
      </c>
      <c r="AA551" s="143">
        <v>1</v>
      </c>
      <c r="AB551" s="143">
        <v>1</v>
      </c>
      <c r="AC551" s="143">
        <v>1</v>
      </c>
      <c r="BB551" s="143">
        <v>1</v>
      </c>
      <c r="BC551" s="143">
        <f>IF(BB551=1,G551,0)</f>
        <v>0</v>
      </c>
      <c r="BD551" s="143">
        <f>IF(BB551=2,G551,0)</f>
        <v>0</v>
      </c>
      <c r="BE551" s="143">
        <f>IF(BB551=3,G551,0)</f>
        <v>0</v>
      </c>
      <c r="BF551" s="143">
        <f>IF(BB551=4,G551,0)</f>
        <v>0</v>
      </c>
      <c r="BG551" s="143">
        <f>IF(BB551=5,G551,0)</f>
        <v>0</v>
      </c>
      <c r="CA551" s="143">
        <v>1</v>
      </c>
      <c r="CB551" s="143">
        <v>1</v>
      </c>
      <c r="CC551" s="166"/>
      <c r="CD551" s="166"/>
    </row>
    <row r="552" spans="1:17" ht="12.75">
      <c r="A552" s="174"/>
      <c r="B552" s="175"/>
      <c r="C552" s="228" t="s">
        <v>761</v>
      </c>
      <c r="D552" s="229"/>
      <c r="E552" s="177">
        <v>118.8</v>
      </c>
      <c r="F552" s="178"/>
      <c r="G552" s="179"/>
      <c r="H552" s="180"/>
      <c r="I552" s="181"/>
      <c r="J552" s="180"/>
      <c r="K552" s="181"/>
      <c r="M552" s="176" t="s">
        <v>761</v>
      </c>
      <c r="O552" s="176"/>
      <c r="Q552" s="166"/>
    </row>
    <row r="553" spans="1:82" ht="12.75">
      <c r="A553" s="167">
        <v>163</v>
      </c>
      <c r="B553" s="168" t="s">
        <v>762</v>
      </c>
      <c r="C553" s="169" t="s">
        <v>763</v>
      </c>
      <c r="D553" s="170" t="s">
        <v>110</v>
      </c>
      <c r="E553" s="171">
        <v>124.375</v>
      </c>
      <c r="F553" s="171">
        <v>0</v>
      </c>
      <c r="G553" s="172">
        <f>E553*F553</f>
        <v>0</v>
      </c>
      <c r="H553" s="173">
        <v>0</v>
      </c>
      <c r="I553" s="173">
        <f>E553*H553</f>
        <v>0</v>
      </c>
      <c r="J553" s="173">
        <v>-0.102</v>
      </c>
      <c r="K553" s="173">
        <f>E553*J553</f>
        <v>-12.68625</v>
      </c>
      <c r="Q553" s="166">
        <v>2</v>
      </c>
      <c r="AA553" s="143">
        <v>1</v>
      </c>
      <c r="AB553" s="143">
        <v>1</v>
      </c>
      <c r="AC553" s="143">
        <v>1</v>
      </c>
      <c r="BB553" s="143">
        <v>1</v>
      </c>
      <c r="BC553" s="143">
        <f>IF(BB553=1,G553,0)</f>
        <v>0</v>
      </c>
      <c r="BD553" s="143">
        <f>IF(BB553=2,G553,0)</f>
        <v>0</v>
      </c>
      <c r="BE553" s="143">
        <f>IF(BB553=3,G553,0)</f>
        <v>0</v>
      </c>
      <c r="BF553" s="143">
        <f>IF(BB553=4,G553,0)</f>
        <v>0</v>
      </c>
      <c r="BG553" s="143">
        <f>IF(BB553=5,G553,0)</f>
        <v>0</v>
      </c>
      <c r="CA553" s="143">
        <v>1</v>
      </c>
      <c r="CB553" s="143">
        <v>1</v>
      </c>
      <c r="CC553" s="166"/>
      <c r="CD553" s="166"/>
    </row>
    <row r="554" spans="1:17" ht="12.75">
      <c r="A554" s="174"/>
      <c r="B554" s="175"/>
      <c r="C554" s="228" t="s">
        <v>764</v>
      </c>
      <c r="D554" s="229"/>
      <c r="E554" s="177">
        <v>124.375</v>
      </c>
      <c r="F554" s="178"/>
      <c r="G554" s="179"/>
      <c r="H554" s="180"/>
      <c r="I554" s="181"/>
      <c r="J554" s="180"/>
      <c r="K554" s="181"/>
      <c r="M554" s="176" t="s">
        <v>764</v>
      </c>
      <c r="O554" s="176"/>
      <c r="Q554" s="166"/>
    </row>
    <row r="555" spans="1:82" ht="12.75">
      <c r="A555" s="167">
        <v>164</v>
      </c>
      <c r="B555" s="168" t="s">
        <v>765</v>
      </c>
      <c r="C555" s="169" t="s">
        <v>766</v>
      </c>
      <c r="D555" s="170" t="s">
        <v>110</v>
      </c>
      <c r="E555" s="171">
        <v>34.44</v>
      </c>
      <c r="F555" s="171">
        <v>0</v>
      </c>
      <c r="G555" s="172">
        <f>E555*F555</f>
        <v>0</v>
      </c>
      <c r="H555" s="173">
        <v>0</v>
      </c>
      <c r="I555" s="173">
        <f>E555*H555</f>
        <v>0</v>
      </c>
      <c r="J555" s="173">
        <v>-0.298</v>
      </c>
      <c r="K555" s="173">
        <f>E555*J555</f>
        <v>-10.263119999999999</v>
      </c>
      <c r="Q555" s="166">
        <v>2</v>
      </c>
      <c r="AA555" s="143">
        <v>2</v>
      </c>
      <c r="AB555" s="143">
        <v>1</v>
      </c>
      <c r="AC555" s="143">
        <v>1</v>
      </c>
      <c r="BB555" s="143">
        <v>1</v>
      </c>
      <c r="BC555" s="143">
        <f>IF(BB555=1,G555,0)</f>
        <v>0</v>
      </c>
      <c r="BD555" s="143">
        <f>IF(BB555=2,G555,0)</f>
        <v>0</v>
      </c>
      <c r="BE555" s="143">
        <f>IF(BB555=3,G555,0)</f>
        <v>0</v>
      </c>
      <c r="BF555" s="143">
        <f>IF(BB555=4,G555,0)</f>
        <v>0</v>
      </c>
      <c r="BG555" s="143">
        <f>IF(BB555=5,G555,0)</f>
        <v>0</v>
      </c>
      <c r="CA555" s="143">
        <v>2</v>
      </c>
      <c r="CB555" s="143">
        <v>1</v>
      </c>
      <c r="CC555" s="166"/>
      <c r="CD555" s="166"/>
    </row>
    <row r="556" spans="1:17" ht="12.75">
      <c r="A556" s="174"/>
      <c r="B556" s="175"/>
      <c r="C556" s="228" t="s">
        <v>767</v>
      </c>
      <c r="D556" s="229"/>
      <c r="E556" s="177">
        <v>34.44</v>
      </c>
      <c r="F556" s="178"/>
      <c r="G556" s="179"/>
      <c r="H556" s="180"/>
      <c r="I556" s="181"/>
      <c r="J556" s="180"/>
      <c r="K556" s="181"/>
      <c r="M556" s="176" t="s">
        <v>767</v>
      </c>
      <c r="O556" s="176"/>
      <c r="Q556" s="166"/>
    </row>
    <row r="557" spans="1:82" ht="12.75">
      <c r="A557" s="167">
        <v>165</v>
      </c>
      <c r="B557" s="168" t="s">
        <v>768</v>
      </c>
      <c r="C557" s="169" t="s">
        <v>769</v>
      </c>
      <c r="D557" s="170" t="s">
        <v>770</v>
      </c>
      <c r="E557" s="171">
        <v>1</v>
      </c>
      <c r="F557" s="171">
        <v>0</v>
      </c>
      <c r="G557" s="172">
        <f>E557*F557</f>
        <v>0</v>
      </c>
      <c r="H557" s="173">
        <v>0</v>
      </c>
      <c r="I557" s="173">
        <f>E557*H557</f>
        <v>0</v>
      </c>
      <c r="J557" s="173">
        <v>-0.2</v>
      </c>
      <c r="K557" s="173">
        <f>E557*J557</f>
        <v>-0.2</v>
      </c>
      <c r="Q557" s="166">
        <v>2</v>
      </c>
      <c r="AA557" s="143">
        <v>12</v>
      </c>
      <c r="AB557" s="143">
        <v>0</v>
      </c>
      <c r="AC557" s="143">
        <v>43</v>
      </c>
      <c r="BB557" s="143">
        <v>1</v>
      </c>
      <c r="BC557" s="143">
        <f>IF(BB557=1,G557,0)</f>
        <v>0</v>
      </c>
      <c r="BD557" s="143">
        <f>IF(BB557=2,G557,0)</f>
        <v>0</v>
      </c>
      <c r="BE557" s="143">
        <f>IF(BB557=3,G557,0)</f>
        <v>0</v>
      </c>
      <c r="BF557" s="143">
        <f>IF(BB557=4,G557,0)</f>
        <v>0</v>
      </c>
      <c r="BG557" s="143">
        <f>IF(BB557=5,G557,0)</f>
        <v>0</v>
      </c>
      <c r="CA557" s="143">
        <v>12</v>
      </c>
      <c r="CB557" s="143">
        <v>0</v>
      </c>
      <c r="CC557" s="166"/>
      <c r="CD557" s="166"/>
    </row>
    <row r="558" spans="1:59" ht="12.75">
      <c r="A558" s="182"/>
      <c r="B558" s="183" t="s">
        <v>79</v>
      </c>
      <c r="C558" s="184" t="str">
        <f>CONCATENATE(B500," ",C500)</f>
        <v>96 Bourání konstrukcí</v>
      </c>
      <c r="D558" s="185"/>
      <c r="E558" s="186"/>
      <c r="F558" s="187"/>
      <c r="G558" s="188">
        <f>SUM(G500:G557)</f>
        <v>0</v>
      </c>
      <c r="H558" s="189"/>
      <c r="I558" s="190">
        <f>SUM(I500:I557)</f>
        <v>0.34658978</v>
      </c>
      <c r="J558" s="189"/>
      <c r="K558" s="190">
        <f>SUM(K500:K557)</f>
        <v>-353.5490625</v>
      </c>
      <c r="Q558" s="166">
        <v>4</v>
      </c>
      <c r="BC558" s="191">
        <f>SUM(BC500:BC557)</f>
        <v>0</v>
      </c>
      <c r="BD558" s="191">
        <f>SUM(BD500:BD557)</f>
        <v>0</v>
      </c>
      <c r="BE558" s="191">
        <f>SUM(BE500:BE557)</f>
        <v>0</v>
      </c>
      <c r="BF558" s="191">
        <f>SUM(BF500:BF557)</f>
        <v>0</v>
      </c>
      <c r="BG558" s="191">
        <f>SUM(BG500:BG557)</f>
        <v>0</v>
      </c>
    </row>
    <row r="559" spans="1:17" ht="12.75">
      <c r="A559" s="158" t="s">
        <v>76</v>
      </c>
      <c r="B559" s="159" t="s">
        <v>771</v>
      </c>
      <c r="C559" s="160" t="s">
        <v>772</v>
      </c>
      <c r="D559" s="161"/>
      <c r="E559" s="162"/>
      <c r="F559" s="162"/>
      <c r="G559" s="163"/>
      <c r="H559" s="164"/>
      <c r="I559" s="165"/>
      <c r="J559" s="164"/>
      <c r="K559" s="165"/>
      <c r="Q559" s="166">
        <v>1</v>
      </c>
    </row>
    <row r="560" spans="1:82" ht="12.75">
      <c r="A560" s="167">
        <v>166</v>
      </c>
      <c r="B560" s="168" t="s">
        <v>773</v>
      </c>
      <c r="C560" s="169" t="s">
        <v>774</v>
      </c>
      <c r="D560" s="170" t="s">
        <v>156</v>
      </c>
      <c r="E560" s="171">
        <v>1950.465806311</v>
      </c>
      <c r="F560" s="171">
        <v>0</v>
      </c>
      <c r="G560" s="172">
        <f>E560*F560</f>
        <v>0</v>
      </c>
      <c r="H560" s="173">
        <v>0</v>
      </c>
      <c r="I560" s="173">
        <f>E560*H560</f>
        <v>0</v>
      </c>
      <c r="J560" s="173">
        <v>0</v>
      </c>
      <c r="K560" s="173">
        <f>E560*J560</f>
        <v>0</v>
      </c>
      <c r="Q560" s="166">
        <v>2</v>
      </c>
      <c r="AA560" s="143">
        <v>7</v>
      </c>
      <c r="AB560" s="143">
        <v>1</v>
      </c>
      <c r="AC560" s="143">
        <v>2</v>
      </c>
      <c r="BB560" s="143">
        <v>1</v>
      </c>
      <c r="BC560" s="143">
        <f>IF(BB560=1,G560,0)</f>
        <v>0</v>
      </c>
      <c r="BD560" s="143">
        <f>IF(BB560=2,G560,0)</f>
        <v>0</v>
      </c>
      <c r="BE560" s="143">
        <f>IF(BB560=3,G560,0)</f>
        <v>0</v>
      </c>
      <c r="BF560" s="143">
        <f>IF(BB560=4,G560,0)</f>
        <v>0</v>
      </c>
      <c r="BG560" s="143">
        <f>IF(BB560=5,G560,0)</f>
        <v>0</v>
      </c>
      <c r="CA560" s="143">
        <v>7</v>
      </c>
      <c r="CB560" s="143">
        <v>1</v>
      </c>
      <c r="CC560" s="166"/>
      <c r="CD560" s="166"/>
    </row>
    <row r="561" spans="1:59" ht="12.75">
      <c r="A561" s="182"/>
      <c r="B561" s="183" t="s">
        <v>79</v>
      </c>
      <c r="C561" s="184" t="str">
        <f>CONCATENATE(B559," ",C559)</f>
        <v>99 Staveništní přesun hmot</v>
      </c>
      <c r="D561" s="185"/>
      <c r="E561" s="186"/>
      <c r="F561" s="187"/>
      <c r="G561" s="188">
        <f>SUM(G559:G560)</f>
        <v>0</v>
      </c>
      <c r="H561" s="189"/>
      <c r="I561" s="190">
        <f>SUM(I559:I560)</f>
        <v>0</v>
      </c>
      <c r="J561" s="189"/>
      <c r="K561" s="190">
        <f>SUM(K559:K560)</f>
        <v>0</v>
      </c>
      <c r="Q561" s="166">
        <v>4</v>
      </c>
      <c r="BC561" s="191">
        <f>SUM(BC559:BC560)</f>
        <v>0</v>
      </c>
      <c r="BD561" s="191">
        <f>SUM(BD559:BD560)</f>
        <v>0</v>
      </c>
      <c r="BE561" s="191">
        <f>SUM(BE559:BE560)</f>
        <v>0</v>
      </c>
      <c r="BF561" s="191">
        <f>SUM(BF559:BF560)</f>
        <v>0</v>
      </c>
      <c r="BG561" s="191">
        <f>SUM(BG559:BG560)</f>
        <v>0</v>
      </c>
    </row>
    <row r="562" spans="1:17" ht="12.75">
      <c r="A562" s="158" t="s">
        <v>76</v>
      </c>
      <c r="B562" s="159" t="s">
        <v>775</v>
      </c>
      <c r="C562" s="160" t="s">
        <v>776</v>
      </c>
      <c r="D562" s="161"/>
      <c r="E562" s="162"/>
      <c r="F562" s="162"/>
      <c r="G562" s="163"/>
      <c r="H562" s="164"/>
      <c r="I562" s="165"/>
      <c r="J562" s="164"/>
      <c r="K562" s="165"/>
      <c r="Q562" s="166">
        <v>1</v>
      </c>
    </row>
    <row r="563" spans="1:82" ht="12.75">
      <c r="A563" s="167">
        <v>167</v>
      </c>
      <c r="B563" s="168" t="s">
        <v>775</v>
      </c>
      <c r="C563" s="169" t="s">
        <v>777</v>
      </c>
      <c r="D563" s="170" t="s">
        <v>106</v>
      </c>
      <c r="E563" s="171">
        <v>30</v>
      </c>
      <c r="F563" s="171">
        <v>0</v>
      </c>
      <c r="G563" s="172">
        <f>E563*F563</f>
        <v>0</v>
      </c>
      <c r="H563" s="173">
        <v>0</v>
      </c>
      <c r="I563" s="173">
        <f>E563*H563</f>
        <v>0</v>
      </c>
      <c r="J563" s="173">
        <v>-0.03</v>
      </c>
      <c r="K563" s="173">
        <f>E563*J563</f>
        <v>-0.8999999999999999</v>
      </c>
      <c r="Q563" s="166">
        <v>2</v>
      </c>
      <c r="AA563" s="143">
        <v>12</v>
      </c>
      <c r="AB563" s="143">
        <v>0</v>
      </c>
      <c r="AC563" s="143">
        <v>191</v>
      </c>
      <c r="BB563" s="143">
        <v>2</v>
      </c>
      <c r="BC563" s="143">
        <f>IF(BB563=1,G563,0)</f>
        <v>0</v>
      </c>
      <c r="BD563" s="143">
        <f>IF(BB563=2,G563,0)</f>
        <v>0</v>
      </c>
      <c r="BE563" s="143">
        <f>IF(BB563=3,G563,0)</f>
        <v>0</v>
      </c>
      <c r="BF563" s="143">
        <f>IF(BB563=4,G563,0)</f>
        <v>0</v>
      </c>
      <c r="BG563" s="143">
        <f>IF(BB563=5,G563,0)</f>
        <v>0</v>
      </c>
      <c r="CA563" s="143">
        <v>12</v>
      </c>
      <c r="CB563" s="143">
        <v>0</v>
      </c>
      <c r="CC563" s="166"/>
      <c r="CD563" s="166"/>
    </row>
    <row r="564" spans="1:17" ht="12.75">
      <c r="A564" s="174"/>
      <c r="B564" s="175"/>
      <c r="C564" s="228" t="s">
        <v>778</v>
      </c>
      <c r="D564" s="229"/>
      <c r="E564" s="177">
        <v>30</v>
      </c>
      <c r="F564" s="178"/>
      <c r="G564" s="179"/>
      <c r="H564" s="180"/>
      <c r="I564" s="181"/>
      <c r="J564" s="180"/>
      <c r="K564" s="181"/>
      <c r="M564" s="176" t="s">
        <v>778</v>
      </c>
      <c r="O564" s="176"/>
      <c r="Q564" s="166"/>
    </row>
    <row r="565" spans="1:59" ht="12.75">
      <c r="A565" s="182"/>
      <c r="B565" s="183" t="s">
        <v>79</v>
      </c>
      <c r="C565" s="184" t="str">
        <f>CONCATENATE(B562," ",C562)</f>
        <v>700 Střechy</v>
      </c>
      <c r="D565" s="185"/>
      <c r="E565" s="186"/>
      <c r="F565" s="187"/>
      <c r="G565" s="188">
        <f>SUM(G562:G564)</f>
        <v>0</v>
      </c>
      <c r="H565" s="189"/>
      <c r="I565" s="190">
        <f>SUM(I562:I564)</f>
        <v>0</v>
      </c>
      <c r="J565" s="189"/>
      <c r="K565" s="190">
        <f>SUM(K562:K564)</f>
        <v>-0.8999999999999999</v>
      </c>
      <c r="Q565" s="166">
        <v>4</v>
      </c>
      <c r="BC565" s="191">
        <f>SUM(BC562:BC564)</f>
        <v>0</v>
      </c>
      <c r="BD565" s="191">
        <f>SUM(BD562:BD564)</f>
        <v>0</v>
      </c>
      <c r="BE565" s="191">
        <f>SUM(BE562:BE564)</f>
        <v>0</v>
      </c>
      <c r="BF565" s="191">
        <f>SUM(BF562:BF564)</f>
        <v>0</v>
      </c>
      <c r="BG565" s="191">
        <f>SUM(BG562:BG564)</f>
        <v>0</v>
      </c>
    </row>
    <row r="566" spans="1:17" ht="12.75">
      <c r="A566" s="158" t="s">
        <v>76</v>
      </c>
      <c r="B566" s="159" t="s">
        <v>779</v>
      </c>
      <c r="C566" s="160" t="s">
        <v>780</v>
      </c>
      <c r="D566" s="161"/>
      <c r="E566" s="162"/>
      <c r="F566" s="162"/>
      <c r="G566" s="163"/>
      <c r="H566" s="164"/>
      <c r="I566" s="165"/>
      <c r="J566" s="164"/>
      <c r="K566" s="165"/>
      <c r="Q566" s="166">
        <v>1</v>
      </c>
    </row>
    <row r="567" spans="1:82" ht="12.75">
      <c r="A567" s="167">
        <v>168</v>
      </c>
      <c r="B567" s="168" t="s">
        <v>781</v>
      </c>
      <c r="C567" s="169" t="s">
        <v>782</v>
      </c>
      <c r="D567" s="170" t="s">
        <v>110</v>
      </c>
      <c r="E567" s="171">
        <v>96.77</v>
      </c>
      <c r="F567" s="171">
        <v>0</v>
      </c>
      <c r="G567" s="172">
        <f>E567*F567</f>
        <v>0</v>
      </c>
      <c r="H567" s="173">
        <v>0.001</v>
      </c>
      <c r="I567" s="173">
        <f>E567*H567</f>
        <v>0.09677</v>
      </c>
      <c r="J567" s="173">
        <v>0</v>
      </c>
      <c r="K567" s="173">
        <f>E567*J567</f>
        <v>0</v>
      </c>
      <c r="Q567" s="166">
        <v>2</v>
      </c>
      <c r="AA567" s="143">
        <v>1</v>
      </c>
      <c r="AB567" s="143">
        <v>7</v>
      </c>
      <c r="AC567" s="143">
        <v>7</v>
      </c>
      <c r="BB567" s="143">
        <v>2</v>
      </c>
      <c r="BC567" s="143">
        <f>IF(BB567=1,G567,0)</f>
        <v>0</v>
      </c>
      <c r="BD567" s="143">
        <f>IF(BB567=2,G567,0)</f>
        <v>0</v>
      </c>
      <c r="BE567" s="143">
        <f>IF(BB567=3,G567,0)</f>
        <v>0</v>
      </c>
      <c r="BF567" s="143">
        <f>IF(BB567=4,G567,0)</f>
        <v>0</v>
      </c>
      <c r="BG567" s="143">
        <f>IF(BB567=5,G567,0)</f>
        <v>0</v>
      </c>
      <c r="CA567" s="143">
        <v>1</v>
      </c>
      <c r="CB567" s="143">
        <v>7</v>
      </c>
      <c r="CC567" s="166"/>
      <c r="CD567" s="166"/>
    </row>
    <row r="568" spans="1:17" ht="12.75">
      <c r="A568" s="174"/>
      <c r="B568" s="175"/>
      <c r="C568" s="228" t="s">
        <v>783</v>
      </c>
      <c r="D568" s="229"/>
      <c r="E568" s="177">
        <v>65.12</v>
      </c>
      <c r="F568" s="178"/>
      <c r="G568" s="179"/>
      <c r="H568" s="180"/>
      <c r="I568" s="181"/>
      <c r="J568" s="180"/>
      <c r="K568" s="181"/>
      <c r="M568" s="176" t="s">
        <v>783</v>
      </c>
      <c r="O568" s="176"/>
      <c r="Q568" s="166"/>
    </row>
    <row r="569" spans="1:17" ht="12.75">
      <c r="A569" s="174"/>
      <c r="B569" s="175"/>
      <c r="C569" s="228" t="s">
        <v>784</v>
      </c>
      <c r="D569" s="229"/>
      <c r="E569" s="177">
        <v>0</v>
      </c>
      <c r="F569" s="178"/>
      <c r="G569" s="179"/>
      <c r="H569" s="180"/>
      <c r="I569" s="181"/>
      <c r="J569" s="180"/>
      <c r="K569" s="181"/>
      <c r="M569" s="176" t="s">
        <v>784</v>
      </c>
      <c r="O569" s="176"/>
      <c r="Q569" s="166"/>
    </row>
    <row r="570" spans="1:17" ht="12.75">
      <c r="A570" s="174"/>
      <c r="B570" s="175"/>
      <c r="C570" s="228" t="s">
        <v>785</v>
      </c>
      <c r="D570" s="229"/>
      <c r="E570" s="177">
        <v>1.23</v>
      </c>
      <c r="F570" s="178"/>
      <c r="G570" s="179"/>
      <c r="H570" s="180"/>
      <c r="I570" s="181"/>
      <c r="J570" s="180"/>
      <c r="K570" s="181"/>
      <c r="M570" s="176" t="s">
        <v>785</v>
      </c>
      <c r="O570" s="176"/>
      <c r="Q570" s="166"/>
    </row>
    <row r="571" spans="1:17" ht="12.75">
      <c r="A571" s="174"/>
      <c r="B571" s="175"/>
      <c r="C571" s="228" t="s">
        <v>786</v>
      </c>
      <c r="D571" s="229"/>
      <c r="E571" s="177">
        <v>2.61</v>
      </c>
      <c r="F571" s="178"/>
      <c r="G571" s="179"/>
      <c r="H571" s="180"/>
      <c r="I571" s="181"/>
      <c r="J571" s="180"/>
      <c r="K571" s="181"/>
      <c r="M571" s="176" t="s">
        <v>786</v>
      </c>
      <c r="O571" s="176"/>
      <c r="Q571" s="166"/>
    </row>
    <row r="572" spans="1:17" ht="12.75">
      <c r="A572" s="174"/>
      <c r="B572" s="175"/>
      <c r="C572" s="228" t="s">
        <v>787</v>
      </c>
      <c r="D572" s="229"/>
      <c r="E572" s="177">
        <v>1.23</v>
      </c>
      <c r="F572" s="178"/>
      <c r="G572" s="179"/>
      <c r="H572" s="180"/>
      <c r="I572" s="181"/>
      <c r="J572" s="180"/>
      <c r="K572" s="181"/>
      <c r="M572" s="176" t="s">
        <v>787</v>
      </c>
      <c r="O572" s="176"/>
      <c r="Q572" s="166"/>
    </row>
    <row r="573" spans="1:17" ht="12.75">
      <c r="A573" s="174"/>
      <c r="B573" s="175"/>
      <c r="C573" s="228" t="s">
        <v>788</v>
      </c>
      <c r="D573" s="229"/>
      <c r="E573" s="177">
        <v>2.61</v>
      </c>
      <c r="F573" s="178"/>
      <c r="G573" s="179"/>
      <c r="H573" s="180"/>
      <c r="I573" s="181"/>
      <c r="J573" s="180"/>
      <c r="K573" s="181"/>
      <c r="M573" s="176" t="s">
        <v>788</v>
      </c>
      <c r="O573" s="176"/>
      <c r="Q573" s="166"/>
    </row>
    <row r="574" spans="1:17" ht="12.75">
      <c r="A574" s="174"/>
      <c r="B574" s="175"/>
      <c r="C574" s="228" t="s">
        <v>789</v>
      </c>
      <c r="D574" s="229"/>
      <c r="E574" s="177">
        <v>1.23</v>
      </c>
      <c r="F574" s="178"/>
      <c r="G574" s="179"/>
      <c r="H574" s="180"/>
      <c r="I574" s="181"/>
      <c r="J574" s="180"/>
      <c r="K574" s="181"/>
      <c r="M574" s="176" t="s">
        <v>789</v>
      </c>
      <c r="O574" s="176"/>
      <c r="Q574" s="166"/>
    </row>
    <row r="575" spans="1:17" ht="12.75">
      <c r="A575" s="174"/>
      <c r="B575" s="175"/>
      <c r="C575" s="228" t="s">
        <v>790</v>
      </c>
      <c r="D575" s="229"/>
      <c r="E575" s="177">
        <v>2.61</v>
      </c>
      <c r="F575" s="178"/>
      <c r="G575" s="179"/>
      <c r="H575" s="180"/>
      <c r="I575" s="181"/>
      <c r="J575" s="180"/>
      <c r="K575" s="181"/>
      <c r="M575" s="176" t="s">
        <v>790</v>
      </c>
      <c r="O575" s="176"/>
      <c r="Q575" s="166"/>
    </row>
    <row r="576" spans="1:17" ht="12.75">
      <c r="A576" s="174"/>
      <c r="B576" s="175"/>
      <c r="C576" s="228" t="s">
        <v>791</v>
      </c>
      <c r="D576" s="229"/>
      <c r="E576" s="177">
        <v>1.77</v>
      </c>
      <c r="F576" s="178"/>
      <c r="G576" s="179"/>
      <c r="H576" s="180"/>
      <c r="I576" s="181"/>
      <c r="J576" s="180"/>
      <c r="K576" s="181"/>
      <c r="M576" s="176" t="s">
        <v>791</v>
      </c>
      <c r="O576" s="176"/>
      <c r="Q576" s="166"/>
    </row>
    <row r="577" spans="1:17" ht="12.75">
      <c r="A577" s="174"/>
      <c r="B577" s="175"/>
      <c r="C577" s="228" t="s">
        <v>792</v>
      </c>
      <c r="D577" s="229"/>
      <c r="E577" s="177">
        <v>8.82</v>
      </c>
      <c r="F577" s="178"/>
      <c r="G577" s="179"/>
      <c r="H577" s="180"/>
      <c r="I577" s="181"/>
      <c r="J577" s="180"/>
      <c r="K577" s="181"/>
      <c r="M577" s="176" t="s">
        <v>792</v>
      </c>
      <c r="O577" s="176"/>
      <c r="Q577" s="166"/>
    </row>
    <row r="578" spans="1:17" ht="12.75">
      <c r="A578" s="174"/>
      <c r="B578" s="175"/>
      <c r="C578" s="228" t="s">
        <v>793</v>
      </c>
      <c r="D578" s="229"/>
      <c r="E578" s="177">
        <v>7.29</v>
      </c>
      <c r="F578" s="178"/>
      <c r="G578" s="179"/>
      <c r="H578" s="180"/>
      <c r="I578" s="181"/>
      <c r="J578" s="180"/>
      <c r="K578" s="181"/>
      <c r="M578" s="176" t="s">
        <v>793</v>
      </c>
      <c r="O578" s="176"/>
      <c r="Q578" s="166"/>
    </row>
    <row r="579" spans="1:17" ht="12.75">
      <c r="A579" s="174"/>
      <c r="B579" s="175"/>
      <c r="C579" s="228" t="s">
        <v>794</v>
      </c>
      <c r="D579" s="229"/>
      <c r="E579" s="177">
        <v>2.25</v>
      </c>
      <c r="F579" s="178"/>
      <c r="G579" s="179"/>
      <c r="H579" s="180"/>
      <c r="I579" s="181"/>
      <c r="J579" s="180"/>
      <c r="K579" s="181"/>
      <c r="M579" s="176" t="s">
        <v>794</v>
      </c>
      <c r="O579" s="176"/>
      <c r="Q579" s="166"/>
    </row>
    <row r="580" spans="1:82" ht="22.5">
      <c r="A580" s="167">
        <v>169</v>
      </c>
      <c r="B580" s="168" t="s">
        <v>795</v>
      </c>
      <c r="C580" s="169" t="s">
        <v>796</v>
      </c>
      <c r="D580" s="170" t="s">
        <v>110</v>
      </c>
      <c r="E580" s="171">
        <v>182.745</v>
      </c>
      <c r="F580" s="171">
        <v>0</v>
      </c>
      <c r="G580" s="172">
        <f>E580*F580</f>
        <v>0</v>
      </c>
      <c r="H580" s="173">
        <v>0.0075</v>
      </c>
      <c r="I580" s="173">
        <f>E580*H580</f>
        <v>1.3705875</v>
      </c>
      <c r="J580" s="173">
        <v>0</v>
      </c>
      <c r="K580" s="173">
        <f>E580*J580</f>
        <v>0</v>
      </c>
      <c r="Q580" s="166">
        <v>2</v>
      </c>
      <c r="AA580" s="143">
        <v>2</v>
      </c>
      <c r="AB580" s="143">
        <v>7</v>
      </c>
      <c r="AC580" s="143">
        <v>7</v>
      </c>
      <c r="BB580" s="143">
        <v>2</v>
      </c>
      <c r="BC580" s="143">
        <f>IF(BB580=1,G580,0)</f>
        <v>0</v>
      </c>
      <c r="BD580" s="143">
        <f>IF(BB580=2,G580,0)</f>
        <v>0</v>
      </c>
      <c r="BE580" s="143">
        <f>IF(BB580=3,G580,0)</f>
        <v>0</v>
      </c>
      <c r="BF580" s="143">
        <f>IF(BB580=4,G580,0)</f>
        <v>0</v>
      </c>
      <c r="BG580" s="143">
        <f>IF(BB580=5,G580,0)</f>
        <v>0</v>
      </c>
      <c r="CA580" s="143">
        <v>2</v>
      </c>
      <c r="CB580" s="143">
        <v>7</v>
      </c>
      <c r="CC580" s="166"/>
      <c r="CD580" s="166"/>
    </row>
    <row r="581" spans="1:17" ht="12.75">
      <c r="A581" s="174"/>
      <c r="B581" s="175"/>
      <c r="C581" s="228" t="s">
        <v>797</v>
      </c>
      <c r="D581" s="229"/>
      <c r="E581" s="177">
        <v>128.38</v>
      </c>
      <c r="F581" s="178"/>
      <c r="G581" s="179"/>
      <c r="H581" s="180"/>
      <c r="I581" s="181"/>
      <c r="J581" s="180"/>
      <c r="K581" s="181"/>
      <c r="M581" s="176" t="s">
        <v>797</v>
      </c>
      <c r="O581" s="176"/>
      <c r="Q581" s="166"/>
    </row>
    <row r="582" spans="1:17" ht="12.75">
      <c r="A582" s="174"/>
      <c r="B582" s="175"/>
      <c r="C582" s="228" t="s">
        <v>798</v>
      </c>
      <c r="D582" s="229"/>
      <c r="E582" s="177">
        <v>54.365</v>
      </c>
      <c r="F582" s="178"/>
      <c r="G582" s="179"/>
      <c r="H582" s="180"/>
      <c r="I582" s="181"/>
      <c r="J582" s="180"/>
      <c r="K582" s="181"/>
      <c r="M582" s="176" t="s">
        <v>798</v>
      </c>
      <c r="O582" s="176"/>
      <c r="Q582" s="166"/>
    </row>
    <row r="583" spans="1:82" ht="22.5">
      <c r="A583" s="167">
        <v>170</v>
      </c>
      <c r="B583" s="168" t="s">
        <v>799</v>
      </c>
      <c r="C583" s="169" t="s">
        <v>800</v>
      </c>
      <c r="D583" s="170" t="s">
        <v>110</v>
      </c>
      <c r="E583" s="171">
        <v>54.49</v>
      </c>
      <c r="F583" s="171">
        <v>0</v>
      </c>
      <c r="G583" s="172">
        <f>E583*F583</f>
        <v>0</v>
      </c>
      <c r="H583" s="173">
        <v>0.00697</v>
      </c>
      <c r="I583" s="173">
        <f>E583*H583</f>
        <v>0.3797953</v>
      </c>
      <c r="J583" s="173">
        <v>0</v>
      </c>
      <c r="K583" s="173">
        <f>E583*J583</f>
        <v>0</v>
      </c>
      <c r="Q583" s="166">
        <v>2</v>
      </c>
      <c r="AA583" s="143">
        <v>2</v>
      </c>
      <c r="AB583" s="143">
        <v>7</v>
      </c>
      <c r="AC583" s="143">
        <v>7</v>
      </c>
      <c r="BB583" s="143">
        <v>2</v>
      </c>
      <c r="BC583" s="143">
        <f>IF(BB583=1,G583,0)</f>
        <v>0</v>
      </c>
      <c r="BD583" s="143">
        <f>IF(BB583=2,G583,0)</f>
        <v>0</v>
      </c>
      <c r="BE583" s="143">
        <f>IF(BB583=3,G583,0)</f>
        <v>0</v>
      </c>
      <c r="BF583" s="143">
        <f>IF(BB583=4,G583,0)</f>
        <v>0</v>
      </c>
      <c r="BG583" s="143">
        <f>IF(BB583=5,G583,0)</f>
        <v>0</v>
      </c>
      <c r="CA583" s="143">
        <v>2</v>
      </c>
      <c r="CB583" s="143">
        <v>7</v>
      </c>
      <c r="CC583" s="166"/>
      <c r="CD583" s="166"/>
    </row>
    <row r="584" spans="1:17" ht="12.75">
      <c r="A584" s="174"/>
      <c r="B584" s="175"/>
      <c r="C584" s="228" t="s">
        <v>801</v>
      </c>
      <c r="D584" s="229"/>
      <c r="E584" s="177">
        <v>29.12</v>
      </c>
      <c r="F584" s="178"/>
      <c r="G584" s="179"/>
      <c r="H584" s="180"/>
      <c r="I584" s="181"/>
      <c r="J584" s="180"/>
      <c r="K584" s="181"/>
      <c r="M584" s="176" t="s">
        <v>801</v>
      </c>
      <c r="O584" s="176"/>
      <c r="Q584" s="166"/>
    </row>
    <row r="585" spans="1:17" ht="12.75">
      <c r="A585" s="174"/>
      <c r="B585" s="175"/>
      <c r="C585" s="228" t="s">
        <v>802</v>
      </c>
      <c r="D585" s="229"/>
      <c r="E585" s="177">
        <v>25.37</v>
      </c>
      <c r="F585" s="178"/>
      <c r="G585" s="179"/>
      <c r="H585" s="180"/>
      <c r="I585" s="181"/>
      <c r="J585" s="180"/>
      <c r="K585" s="181"/>
      <c r="M585" s="176" t="s">
        <v>802</v>
      </c>
      <c r="O585" s="176"/>
      <c r="Q585" s="166"/>
    </row>
    <row r="586" spans="1:59" ht="12.75">
      <c r="A586" s="182"/>
      <c r="B586" s="183" t="s">
        <v>79</v>
      </c>
      <c r="C586" s="184" t="str">
        <f>CONCATENATE(B566," ",C566)</f>
        <v>711 Izolace proti vodě</v>
      </c>
      <c r="D586" s="185"/>
      <c r="E586" s="186"/>
      <c r="F586" s="187"/>
      <c r="G586" s="188">
        <f>SUM(G566:G585)</f>
        <v>0</v>
      </c>
      <c r="H586" s="189"/>
      <c r="I586" s="190">
        <f>SUM(I566:I585)</f>
        <v>1.8471528000000002</v>
      </c>
      <c r="J586" s="189"/>
      <c r="K586" s="190">
        <f>SUM(K566:K585)</f>
        <v>0</v>
      </c>
      <c r="Q586" s="166">
        <v>4</v>
      </c>
      <c r="BC586" s="191">
        <f>SUM(BC566:BC585)</f>
        <v>0</v>
      </c>
      <c r="BD586" s="191">
        <f>SUM(BD566:BD585)</f>
        <v>0</v>
      </c>
      <c r="BE586" s="191">
        <f>SUM(BE566:BE585)</f>
        <v>0</v>
      </c>
      <c r="BF586" s="191">
        <f>SUM(BF566:BF585)</f>
        <v>0</v>
      </c>
      <c r="BG586" s="191">
        <f>SUM(BG566:BG585)</f>
        <v>0</v>
      </c>
    </row>
    <row r="587" spans="1:17" ht="12.75">
      <c r="A587" s="158" t="s">
        <v>76</v>
      </c>
      <c r="B587" s="159" t="s">
        <v>803</v>
      </c>
      <c r="C587" s="160" t="s">
        <v>804</v>
      </c>
      <c r="D587" s="161"/>
      <c r="E587" s="162"/>
      <c r="F587" s="162"/>
      <c r="G587" s="163"/>
      <c r="H587" s="164"/>
      <c r="I587" s="165"/>
      <c r="J587" s="164"/>
      <c r="K587" s="165"/>
      <c r="Q587" s="166">
        <v>1</v>
      </c>
    </row>
    <row r="588" spans="1:82" ht="12.75">
      <c r="A588" s="167">
        <v>171</v>
      </c>
      <c r="B588" s="168" t="s">
        <v>805</v>
      </c>
      <c r="C588" s="169" t="s">
        <v>806</v>
      </c>
      <c r="D588" s="170" t="s">
        <v>110</v>
      </c>
      <c r="E588" s="171">
        <v>242.15</v>
      </c>
      <c r="F588" s="171">
        <v>0</v>
      </c>
      <c r="G588" s="172">
        <f>E588*F588</f>
        <v>0</v>
      </c>
      <c r="H588" s="173">
        <v>0</v>
      </c>
      <c r="I588" s="173">
        <f>E588*H588</f>
        <v>0</v>
      </c>
      <c r="J588" s="173">
        <v>0</v>
      </c>
      <c r="K588" s="173">
        <f>E588*J588</f>
        <v>0</v>
      </c>
      <c r="Q588" s="166">
        <v>2</v>
      </c>
      <c r="AA588" s="143">
        <v>1</v>
      </c>
      <c r="AB588" s="143">
        <v>7</v>
      </c>
      <c r="AC588" s="143">
        <v>7</v>
      </c>
      <c r="BB588" s="143">
        <v>2</v>
      </c>
      <c r="BC588" s="143">
        <f>IF(BB588=1,G588,0)</f>
        <v>0</v>
      </c>
      <c r="BD588" s="143">
        <f>IF(BB588=2,G588,0)</f>
        <v>0</v>
      </c>
      <c r="BE588" s="143">
        <f>IF(BB588=3,G588,0)</f>
        <v>0</v>
      </c>
      <c r="BF588" s="143">
        <f>IF(BB588=4,G588,0)</f>
        <v>0</v>
      </c>
      <c r="BG588" s="143">
        <f>IF(BB588=5,G588,0)</f>
        <v>0</v>
      </c>
      <c r="CA588" s="143">
        <v>1</v>
      </c>
      <c r="CB588" s="143">
        <v>7</v>
      </c>
      <c r="CC588" s="166"/>
      <c r="CD588" s="166"/>
    </row>
    <row r="589" spans="1:17" ht="12.75">
      <c r="A589" s="174"/>
      <c r="B589" s="175"/>
      <c r="C589" s="228" t="s">
        <v>807</v>
      </c>
      <c r="D589" s="229"/>
      <c r="E589" s="177">
        <v>242.15</v>
      </c>
      <c r="F589" s="178"/>
      <c r="G589" s="179"/>
      <c r="H589" s="180"/>
      <c r="I589" s="181"/>
      <c r="J589" s="180"/>
      <c r="K589" s="181"/>
      <c r="M589" s="176" t="s">
        <v>807</v>
      </c>
      <c r="O589" s="176"/>
      <c r="Q589" s="166"/>
    </row>
    <row r="590" spans="1:82" ht="12.75">
      <c r="A590" s="167">
        <v>172</v>
      </c>
      <c r="B590" s="168" t="s">
        <v>808</v>
      </c>
      <c r="C590" s="169" t="s">
        <v>809</v>
      </c>
      <c r="D590" s="170" t="s">
        <v>110</v>
      </c>
      <c r="E590" s="171">
        <v>680.65</v>
      </c>
      <c r="F590" s="171">
        <v>0</v>
      </c>
      <c r="G590" s="172">
        <f>E590*F590</f>
        <v>0</v>
      </c>
      <c r="H590" s="173">
        <v>9E-05</v>
      </c>
      <c r="I590" s="173">
        <f>E590*H590</f>
        <v>0.0612585</v>
      </c>
      <c r="J590" s="173">
        <v>0</v>
      </c>
      <c r="K590" s="173">
        <f>E590*J590</f>
        <v>0</v>
      </c>
      <c r="Q590" s="166">
        <v>2</v>
      </c>
      <c r="AA590" s="143">
        <v>1</v>
      </c>
      <c r="AB590" s="143">
        <v>7</v>
      </c>
      <c r="AC590" s="143">
        <v>7</v>
      </c>
      <c r="BB590" s="143">
        <v>2</v>
      </c>
      <c r="BC590" s="143">
        <f>IF(BB590=1,G590,0)</f>
        <v>0</v>
      </c>
      <c r="BD590" s="143">
        <f>IF(BB590=2,G590,0)</f>
        <v>0</v>
      </c>
      <c r="BE590" s="143">
        <f>IF(BB590=3,G590,0)</f>
        <v>0</v>
      </c>
      <c r="BF590" s="143">
        <f>IF(BB590=4,G590,0)</f>
        <v>0</v>
      </c>
      <c r="BG590" s="143">
        <f>IF(BB590=5,G590,0)</f>
        <v>0</v>
      </c>
      <c r="CA590" s="143">
        <v>1</v>
      </c>
      <c r="CB590" s="143">
        <v>7</v>
      </c>
      <c r="CC590" s="166"/>
      <c r="CD590" s="166"/>
    </row>
    <row r="591" spans="1:17" ht="12.75">
      <c r="A591" s="174"/>
      <c r="B591" s="175"/>
      <c r="C591" s="228" t="s">
        <v>810</v>
      </c>
      <c r="D591" s="229"/>
      <c r="E591" s="177">
        <v>65.12</v>
      </c>
      <c r="F591" s="178"/>
      <c r="G591" s="179"/>
      <c r="H591" s="180"/>
      <c r="I591" s="181"/>
      <c r="J591" s="180"/>
      <c r="K591" s="181"/>
      <c r="M591" s="176" t="s">
        <v>810</v>
      </c>
      <c r="O591" s="176"/>
      <c r="Q591" s="166"/>
    </row>
    <row r="592" spans="1:17" ht="12.75">
      <c r="A592" s="174"/>
      <c r="B592" s="175"/>
      <c r="C592" s="228" t="s">
        <v>811</v>
      </c>
      <c r="D592" s="229"/>
      <c r="E592" s="177">
        <v>494.28</v>
      </c>
      <c r="F592" s="178"/>
      <c r="G592" s="179"/>
      <c r="H592" s="180"/>
      <c r="I592" s="181"/>
      <c r="J592" s="180"/>
      <c r="K592" s="181"/>
      <c r="M592" s="176" t="s">
        <v>811</v>
      </c>
      <c r="O592" s="176"/>
      <c r="Q592" s="166"/>
    </row>
    <row r="593" spans="1:17" ht="12.75">
      <c r="A593" s="174"/>
      <c r="B593" s="175"/>
      <c r="C593" s="228" t="s">
        <v>812</v>
      </c>
      <c r="D593" s="229"/>
      <c r="E593" s="177">
        <v>77.03</v>
      </c>
      <c r="F593" s="178"/>
      <c r="G593" s="179"/>
      <c r="H593" s="180"/>
      <c r="I593" s="181"/>
      <c r="J593" s="180"/>
      <c r="K593" s="181"/>
      <c r="M593" s="176" t="s">
        <v>812</v>
      </c>
      <c r="O593" s="176"/>
      <c r="Q593" s="166"/>
    </row>
    <row r="594" spans="1:17" ht="12.75">
      <c r="A594" s="174"/>
      <c r="B594" s="175"/>
      <c r="C594" s="228" t="s">
        <v>813</v>
      </c>
      <c r="D594" s="229"/>
      <c r="E594" s="177">
        <v>44.22</v>
      </c>
      <c r="F594" s="178"/>
      <c r="G594" s="179"/>
      <c r="H594" s="180"/>
      <c r="I594" s="181"/>
      <c r="J594" s="180"/>
      <c r="K594" s="181"/>
      <c r="M594" s="176" t="s">
        <v>813</v>
      </c>
      <c r="O594" s="176"/>
      <c r="Q594" s="166"/>
    </row>
    <row r="595" spans="1:82" ht="12.75">
      <c r="A595" s="167">
        <v>173</v>
      </c>
      <c r="B595" s="168" t="s">
        <v>814</v>
      </c>
      <c r="C595" s="169" t="s">
        <v>815</v>
      </c>
      <c r="D595" s="170" t="s">
        <v>110</v>
      </c>
      <c r="E595" s="171">
        <v>636.43</v>
      </c>
      <c r="F595" s="171">
        <v>0</v>
      </c>
      <c r="G595" s="172">
        <f>E595*F595</f>
        <v>0</v>
      </c>
      <c r="H595" s="173">
        <v>1E-05</v>
      </c>
      <c r="I595" s="173">
        <f>E595*H595</f>
        <v>0.0063643</v>
      </c>
      <c r="J595" s="173">
        <v>0</v>
      </c>
      <c r="K595" s="173">
        <f>E595*J595</f>
        <v>0</v>
      </c>
      <c r="Q595" s="166">
        <v>2</v>
      </c>
      <c r="AA595" s="143">
        <v>1</v>
      </c>
      <c r="AB595" s="143">
        <v>7</v>
      </c>
      <c r="AC595" s="143">
        <v>7</v>
      </c>
      <c r="BB595" s="143">
        <v>2</v>
      </c>
      <c r="BC595" s="143">
        <f>IF(BB595=1,G595,0)</f>
        <v>0</v>
      </c>
      <c r="BD595" s="143">
        <f>IF(BB595=2,G595,0)</f>
        <v>0</v>
      </c>
      <c r="BE595" s="143">
        <f>IF(BB595=3,G595,0)</f>
        <v>0</v>
      </c>
      <c r="BF595" s="143">
        <f>IF(BB595=4,G595,0)</f>
        <v>0</v>
      </c>
      <c r="BG595" s="143">
        <f>IF(BB595=5,G595,0)</f>
        <v>0</v>
      </c>
      <c r="CA595" s="143">
        <v>1</v>
      </c>
      <c r="CB595" s="143">
        <v>7</v>
      </c>
      <c r="CC595" s="166"/>
      <c r="CD595" s="166"/>
    </row>
    <row r="596" spans="1:17" ht="12.75">
      <c r="A596" s="174"/>
      <c r="B596" s="175"/>
      <c r="C596" s="228" t="s">
        <v>816</v>
      </c>
      <c r="D596" s="229"/>
      <c r="E596" s="177">
        <v>636.43</v>
      </c>
      <c r="F596" s="178"/>
      <c r="G596" s="179"/>
      <c r="H596" s="180"/>
      <c r="I596" s="181"/>
      <c r="J596" s="180"/>
      <c r="K596" s="181"/>
      <c r="M596" s="176" t="s">
        <v>816</v>
      </c>
      <c r="O596" s="176"/>
      <c r="Q596" s="166"/>
    </row>
    <row r="597" spans="1:82" ht="12.75">
      <c r="A597" s="167">
        <v>174</v>
      </c>
      <c r="B597" s="168" t="s">
        <v>817</v>
      </c>
      <c r="C597" s="169" t="s">
        <v>818</v>
      </c>
      <c r="D597" s="170" t="s">
        <v>110</v>
      </c>
      <c r="E597" s="171">
        <v>32.76</v>
      </c>
      <c r="F597" s="171">
        <v>0</v>
      </c>
      <c r="G597" s="172">
        <f>E597*F597</f>
        <v>0</v>
      </c>
      <c r="H597" s="173">
        <v>0</v>
      </c>
      <c r="I597" s="173">
        <f>E597*H597</f>
        <v>0</v>
      </c>
      <c r="J597" s="173">
        <v>0</v>
      </c>
      <c r="K597" s="173">
        <f>E597*J597</f>
        <v>0</v>
      </c>
      <c r="Q597" s="166">
        <v>2</v>
      </c>
      <c r="AA597" s="143">
        <v>12</v>
      </c>
      <c r="AB597" s="143">
        <v>0</v>
      </c>
      <c r="AC597" s="143">
        <v>198</v>
      </c>
      <c r="BB597" s="143">
        <v>2</v>
      </c>
      <c r="BC597" s="143">
        <f>IF(BB597=1,G597,0)</f>
        <v>0</v>
      </c>
      <c r="BD597" s="143">
        <f>IF(BB597=2,G597,0)</f>
        <v>0</v>
      </c>
      <c r="BE597" s="143">
        <f>IF(BB597=3,G597,0)</f>
        <v>0</v>
      </c>
      <c r="BF597" s="143">
        <f>IF(BB597=4,G597,0)</f>
        <v>0</v>
      </c>
      <c r="BG597" s="143">
        <f>IF(BB597=5,G597,0)</f>
        <v>0</v>
      </c>
      <c r="CA597" s="143">
        <v>12</v>
      </c>
      <c r="CB597" s="143">
        <v>0</v>
      </c>
      <c r="CC597" s="166"/>
      <c r="CD597" s="166"/>
    </row>
    <row r="598" spans="1:17" ht="12.75">
      <c r="A598" s="174"/>
      <c r="B598" s="175"/>
      <c r="C598" s="228" t="s">
        <v>819</v>
      </c>
      <c r="D598" s="229"/>
      <c r="E598" s="177">
        <v>32.76</v>
      </c>
      <c r="F598" s="178"/>
      <c r="G598" s="179"/>
      <c r="H598" s="180"/>
      <c r="I598" s="181"/>
      <c r="J598" s="180"/>
      <c r="K598" s="181"/>
      <c r="M598" s="176" t="s">
        <v>819</v>
      </c>
      <c r="O598" s="176"/>
      <c r="Q598" s="166"/>
    </row>
    <row r="599" spans="1:82" ht="12.75">
      <c r="A599" s="167">
        <v>175</v>
      </c>
      <c r="B599" s="168" t="s">
        <v>817</v>
      </c>
      <c r="C599" s="169" t="s">
        <v>820</v>
      </c>
      <c r="D599" s="170" t="s">
        <v>110</v>
      </c>
      <c r="E599" s="171">
        <v>46.431</v>
      </c>
      <c r="F599" s="171">
        <v>0</v>
      </c>
      <c r="G599" s="172">
        <f>E599*F599</f>
        <v>0</v>
      </c>
      <c r="H599" s="173">
        <v>0</v>
      </c>
      <c r="I599" s="173">
        <f>E599*H599</f>
        <v>0</v>
      </c>
      <c r="J599" s="173">
        <v>0</v>
      </c>
      <c r="K599" s="173">
        <f>E599*J599</f>
        <v>0</v>
      </c>
      <c r="Q599" s="166">
        <v>2</v>
      </c>
      <c r="AA599" s="143">
        <v>12</v>
      </c>
      <c r="AB599" s="143">
        <v>0</v>
      </c>
      <c r="AC599" s="143">
        <v>205</v>
      </c>
      <c r="BB599" s="143">
        <v>2</v>
      </c>
      <c r="BC599" s="143">
        <f>IF(BB599=1,G599,0)</f>
        <v>0</v>
      </c>
      <c r="BD599" s="143">
        <f>IF(BB599=2,G599,0)</f>
        <v>0</v>
      </c>
      <c r="BE599" s="143">
        <f>IF(BB599=3,G599,0)</f>
        <v>0</v>
      </c>
      <c r="BF599" s="143">
        <f>IF(BB599=4,G599,0)</f>
        <v>0</v>
      </c>
      <c r="BG599" s="143">
        <f>IF(BB599=5,G599,0)</f>
        <v>0</v>
      </c>
      <c r="CA599" s="143">
        <v>12</v>
      </c>
      <c r="CB599" s="143">
        <v>0</v>
      </c>
      <c r="CC599" s="166"/>
      <c r="CD599" s="166"/>
    </row>
    <row r="600" spans="1:17" ht="12.75">
      <c r="A600" s="174"/>
      <c r="B600" s="175"/>
      <c r="C600" s="228" t="s">
        <v>821</v>
      </c>
      <c r="D600" s="229"/>
      <c r="E600" s="177">
        <v>46.431</v>
      </c>
      <c r="F600" s="178"/>
      <c r="G600" s="179"/>
      <c r="H600" s="180"/>
      <c r="I600" s="181"/>
      <c r="J600" s="180"/>
      <c r="K600" s="181"/>
      <c r="M600" s="176" t="s">
        <v>821</v>
      </c>
      <c r="O600" s="176"/>
      <c r="Q600" s="166"/>
    </row>
    <row r="601" spans="1:82" ht="12.75">
      <c r="A601" s="167">
        <v>176</v>
      </c>
      <c r="B601" s="168" t="s">
        <v>822</v>
      </c>
      <c r="C601" s="169" t="s">
        <v>823</v>
      </c>
      <c r="D601" s="170" t="s">
        <v>110</v>
      </c>
      <c r="E601" s="171">
        <v>254.2575</v>
      </c>
      <c r="F601" s="171">
        <v>0</v>
      </c>
      <c r="G601" s="172">
        <f>E601*F601</f>
        <v>0</v>
      </c>
      <c r="H601" s="173">
        <v>0.007</v>
      </c>
      <c r="I601" s="173">
        <f>E601*H601</f>
        <v>1.7798025</v>
      </c>
      <c r="J601" s="173">
        <v>0</v>
      </c>
      <c r="K601" s="173">
        <f>E601*J601</f>
        <v>0</v>
      </c>
      <c r="Q601" s="166">
        <v>2</v>
      </c>
      <c r="AA601" s="143">
        <v>12</v>
      </c>
      <c r="AB601" s="143">
        <v>0</v>
      </c>
      <c r="AC601" s="143">
        <v>182</v>
      </c>
      <c r="BB601" s="143">
        <v>2</v>
      </c>
      <c r="BC601" s="143">
        <f>IF(BB601=1,G601,0)</f>
        <v>0</v>
      </c>
      <c r="BD601" s="143">
        <f>IF(BB601=2,G601,0)</f>
        <v>0</v>
      </c>
      <c r="BE601" s="143">
        <f>IF(BB601=3,G601,0)</f>
        <v>0</v>
      </c>
      <c r="BF601" s="143">
        <f>IF(BB601=4,G601,0)</f>
        <v>0</v>
      </c>
      <c r="BG601" s="143">
        <f>IF(BB601=5,G601,0)</f>
        <v>0</v>
      </c>
      <c r="CA601" s="143">
        <v>12</v>
      </c>
      <c r="CB601" s="143">
        <v>0</v>
      </c>
      <c r="CC601" s="166"/>
      <c r="CD601" s="166"/>
    </row>
    <row r="602" spans="1:17" ht="12.75">
      <c r="A602" s="174"/>
      <c r="B602" s="175"/>
      <c r="C602" s="228" t="s">
        <v>824</v>
      </c>
      <c r="D602" s="229"/>
      <c r="E602" s="177">
        <v>254.2575</v>
      </c>
      <c r="F602" s="178"/>
      <c r="G602" s="179"/>
      <c r="H602" s="180"/>
      <c r="I602" s="181"/>
      <c r="J602" s="180"/>
      <c r="K602" s="181"/>
      <c r="M602" s="176" t="s">
        <v>824</v>
      </c>
      <c r="O602" s="176"/>
      <c r="Q602" s="166"/>
    </row>
    <row r="603" spans="1:82" ht="12.75">
      <c r="A603" s="167">
        <v>177</v>
      </c>
      <c r="B603" s="168" t="s">
        <v>825</v>
      </c>
      <c r="C603" s="169" t="s">
        <v>826</v>
      </c>
      <c r="D603" s="170" t="s">
        <v>110</v>
      </c>
      <c r="E603" s="171">
        <v>68.376</v>
      </c>
      <c r="F603" s="171">
        <v>0</v>
      </c>
      <c r="G603" s="172">
        <f>E603*F603</f>
        <v>0</v>
      </c>
      <c r="H603" s="173">
        <v>0.003</v>
      </c>
      <c r="I603" s="173">
        <f>E603*H603</f>
        <v>0.205128</v>
      </c>
      <c r="J603" s="173">
        <v>0</v>
      </c>
      <c r="K603" s="173">
        <f>E603*J603</f>
        <v>0</v>
      </c>
      <c r="Q603" s="166">
        <v>2</v>
      </c>
      <c r="AA603" s="143">
        <v>12</v>
      </c>
      <c r="AB603" s="143">
        <v>0</v>
      </c>
      <c r="AC603" s="143">
        <v>195</v>
      </c>
      <c r="BB603" s="143">
        <v>2</v>
      </c>
      <c r="BC603" s="143">
        <f>IF(BB603=1,G603,0)</f>
        <v>0</v>
      </c>
      <c r="BD603" s="143">
        <f>IF(BB603=2,G603,0)</f>
        <v>0</v>
      </c>
      <c r="BE603" s="143">
        <f>IF(BB603=3,G603,0)</f>
        <v>0</v>
      </c>
      <c r="BF603" s="143">
        <f>IF(BB603=4,G603,0)</f>
        <v>0</v>
      </c>
      <c r="BG603" s="143">
        <f>IF(BB603=5,G603,0)</f>
        <v>0</v>
      </c>
      <c r="CA603" s="143">
        <v>12</v>
      </c>
      <c r="CB603" s="143">
        <v>0</v>
      </c>
      <c r="CC603" s="166"/>
      <c r="CD603" s="166"/>
    </row>
    <row r="604" spans="1:17" ht="12.75">
      <c r="A604" s="174"/>
      <c r="B604" s="175"/>
      <c r="C604" s="228" t="s">
        <v>827</v>
      </c>
      <c r="D604" s="229"/>
      <c r="E604" s="177">
        <v>68.376</v>
      </c>
      <c r="F604" s="178"/>
      <c r="G604" s="179"/>
      <c r="H604" s="180"/>
      <c r="I604" s="181"/>
      <c r="J604" s="180"/>
      <c r="K604" s="181"/>
      <c r="M604" s="176" t="s">
        <v>827</v>
      </c>
      <c r="O604" s="176"/>
      <c r="Q604" s="166"/>
    </row>
    <row r="605" spans="1:82" ht="12.75">
      <c r="A605" s="167">
        <v>178</v>
      </c>
      <c r="B605" s="168" t="s">
        <v>828</v>
      </c>
      <c r="C605" s="169" t="s">
        <v>829</v>
      </c>
      <c r="D605" s="170" t="s">
        <v>110</v>
      </c>
      <c r="E605" s="171">
        <v>518.994</v>
      </c>
      <c r="F605" s="171">
        <v>0</v>
      </c>
      <c r="G605" s="172">
        <f>E605*F605</f>
        <v>0</v>
      </c>
      <c r="H605" s="173">
        <v>0.003</v>
      </c>
      <c r="I605" s="173">
        <f>E605*H605</f>
        <v>1.556982</v>
      </c>
      <c r="J605" s="173">
        <v>0</v>
      </c>
      <c r="K605" s="173">
        <f>E605*J605</f>
        <v>0</v>
      </c>
      <c r="Q605" s="166">
        <v>2</v>
      </c>
      <c r="AA605" s="143">
        <v>12</v>
      </c>
      <c r="AB605" s="143">
        <v>0</v>
      </c>
      <c r="AC605" s="143">
        <v>196</v>
      </c>
      <c r="BB605" s="143">
        <v>2</v>
      </c>
      <c r="BC605" s="143">
        <f>IF(BB605=1,G605,0)</f>
        <v>0</v>
      </c>
      <c r="BD605" s="143">
        <f>IF(BB605=2,G605,0)</f>
        <v>0</v>
      </c>
      <c r="BE605" s="143">
        <f>IF(BB605=3,G605,0)</f>
        <v>0</v>
      </c>
      <c r="BF605" s="143">
        <f>IF(BB605=4,G605,0)</f>
        <v>0</v>
      </c>
      <c r="BG605" s="143">
        <f>IF(BB605=5,G605,0)</f>
        <v>0</v>
      </c>
      <c r="CA605" s="143">
        <v>12</v>
      </c>
      <c r="CB605" s="143">
        <v>0</v>
      </c>
      <c r="CC605" s="166"/>
      <c r="CD605" s="166"/>
    </row>
    <row r="606" spans="1:17" ht="12.75">
      <c r="A606" s="174"/>
      <c r="B606" s="175"/>
      <c r="C606" s="228" t="s">
        <v>830</v>
      </c>
      <c r="D606" s="229"/>
      <c r="E606" s="177">
        <v>518.994</v>
      </c>
      <c r="F606" s="178"/>
      <c r="G606" s="179"/>
      <c r="H606" s="180"/>
      <c r="I606" s="181"/>
      <c r="J606" s="180"/>
      <c r="K606" s="181"/>
      <c r="M606" s="176" t="s">
        <v>830</v>
      </c>
      <c r="O606" s="176"/>
      <c r="Q606" s="166"/>
    </row>
    <row r="607" spans="1:82" ht="12.75">
      <c r="A607" s="167">
        <v>179</v>
      </c>
      <c r="B607" s="168" t="s">
        <v>831</v>
      </c>
      <c r="C607" s="169" t="s">
        <v>826</v>
      </c>
      <c r="D607" s="170" t="s">
        <v>110</v>
      </c>
      <c r="E607" s="171">
        <v>68.376</v>
      </c>
      <c r="F607" s="171">
        <v>0</v>
      </c>
      <c r="G607" s="172">
        <f>E607*F607</f>
        <v>0</v>
      </c>
      <c r="H607" s="173">
        <v>0.003</v>
      </c>
      <c r="I607" s="173">
        <f>E607*H607</f>
        <v>0.205128</v>
      </c>
      <c r="J607" s="173">
        <v>0</v>
      </c>
      <c r="K607" s="173">
        <f>E607*J607</f>
        <v>0</v>
      </c>
      <c r="Q607" s="166">
        <v>2</v>
      </c>
      <c r="AA607" s="143">
        <v>3</v>
      </c>
      <c r="AB607" s="143">
        <v>7</v>
      </c>
      <c r="AC607" s="143">
        <v>63151508</v>
      </c>
      <c r="BB607" s="143">
        <v>2</v>
      </c>
      <c r="BC607" s="143">
        <f>IF(BB607=1,G607,0)</f>
        <v>0</v>
      </c>
      <c r="BD607" s="143">
        <f>IF(BB607=2,G607,0)</f>
        <v>0</v>
      </c>
      <c r="BE607" s="143">
        <f>IF(BB607=3,G607,0)</f>
        <v>0</v>
      </c>
      <c r="BF607" s="143">
        <f>IF(BB607=4,G607,0)</f>
        <v>0</v>
      </c>
      <c r="BG607" s="143">
        <f>IF(BB607=5,G607,0)</f>
        <v>0</v>
      </c>
      <c r="CA607" s="143">
        <v>3</v>
      </c>
      <c r="CB607" s="143">
        <v>7</v>
      </c>
      <c r="CC607" s="166"/>
      <c r="CD607" s="166"/>
    </row>
    <row r="608" spans="1:17" ht="12.75">
      <c r="A608" s="174"/>
      <c r="B608" s="175"/>
      <c r="C608" s="228" t="s">
        <v>827</v>
      </c>
      <c r="D608" s="229"/>
      <c r="E608" s="177">
        <v>68.376</v>
      </c>
      <c r="F608" s="178"/>
      <c r="G608" s="179"/>
      <c r="H608" s="180"/>
      <c r="I608" s="181"/>
      <c r="J608" s="180"/>
      <c r="K608" s="181"/>
      <c r="M608" s="176" t="s">
        <v>827</v>
      </c>
      <c r="O608" s="176"/>
      <c r="Q608" s="166"/>
    </row>
    <row r="609" spans="1:82" ht="12.75">
      <c r="A609" s="167">
        <v>180</v>
      </c>
      <c r="B609" s="168" t="s">
        <v>832</v>
      </c>
      <c r="C609" s="169" t="s">
        <v>833</v>
      </c>
      <c r="D609" s="170" t="s">
        <v>61</v>
      </c>
      <c r="E609" s="171"/>
      <c r="F609" s="171">
        <v>0</v>
      </c>
      <c r="G609" s="172">
        <f>E609*F609</f>
        <v>0</v>
      </c>
      <c r="H609" s="173">
        <v>0</v>
      </c>
      <c r="I609" s="173">
        <f>E609*H609</f>
        <v>0</v>
      </c>
      <c r="J609" s="173">
        <v>0</v>
      </c>
      <c r="K609" s="173">
        <f>E609*J609</f>
        <v>0</v>
      </c>
      <c r="Q609" s="166">
        <v>2</v>
      </c>
      <c r="AA609" s="143">
        <v>7</v>
      </c>
      <c r="AB609" s="143">
        <v>1002</v>
      </c>
      <c r="AC609" s="143">
        <v>5</v>
      </c>
      <c r="BB609" s="143">
        <v>2</v>
      </c>
      <c r="BC609" s="143">
        <f>IF(BB609=1,G609,0)</f>
        <v>0</v>
      </c>
      <c r="BD609" s="143">
        <f>IF(BB609=2,G609,0)</f>
        <v>0</v>
      </c>
      <c r="BE609" s="143">
        <f>IF(BB609=3,G609,0)</f>
        <v>0</v>
      </c>
      <c r="BF609" s="143">
        <f>IF(BB609=4,G609,0)</f>
        <v>0</v>
      </c>
      <c r="BG609" s="143">
        <f>IF(BB609=5,G609,0)</f>
        <v>0</v>
      </c>
      <c r="CA609" s="143">
        <v>7</v>
      </c>
      <c r="CB609" s="143">
        <v>1002</v>
      </c>
      <c r="CC609" s="166"/>
      <c r="CD609" s="166"/>
    </row>
    <row r="610" spans="1:59" ht="12.75">
      <c r="A610" s="182"/>
      <c r="B610" s="183" t="s">
        <v>79</v>
      </c>
      <c r="C610" s="184" t="str">
        <f>CONCATENATE(B587," ",C587)</f>
        <v>713 Izolace tepelné</v>
      </c>
      <c r="D610" s="185"/>
      <c r="E610" s="186"/>
      <c r="F610" s="187"/>
      <c r="G610" s="188">
        <f>SUM(G587:G609)</f>
        <v>0</v>
      </c>
      <c r="H610" s="189"/>
      <c r="I610" s="190">
        <f>SUM(I587:I609)</f>
        <v>3.8146633000000003</v>
      </c>
      <c r="J610" s="189"/>
      <c r="K610" s="190">
        <f>SUM(K587:K609)</f>
        <v>0</v>
      </c>
      <c r="Q610" s="166">
        <v>4</v>
      </c>
      <c r="BC610" s="191">
        <f>SUM(BC587:BC609)</f>
        <v>0</v>
      </c>
      <c r="BD610" s="191">
        <f>SUM(BD587:BD609)</f>
        <v>0</v>
      </c>
      <c r="BE610" s="191">
        <f>SUM(BE587:BE609)</f>
        <v>0</v>
      </c>
      <c r="BF610" s="191">
        <f>SUM(BF587:BF609)</f>
        <v>0</v>
      </c>
      <c r="BG610" s="191">
        <f>SUM(BG587:BG609)</f>
        <v>0</v>
      </c>
    </row>
    <row r="611" spans="1:17" ht="12.75">
      <c r="A611" s="158" t="s">
        <v>76</v>
      </c>
      <c r="B611" s="159" t="s">
        <v>834</v>
      </c>
      <c r="C611" s="160" t="s">
        <v>835</v>
      </c>
      <c r="D611" s="161"/>
      <c r="E611" s="162"/>
      <c r="F611" s="162"/>
      <c r="G611" s="163"/>
      <c r="H611" s="164"/>
      <c r="I611" s="165"/>
      <c r="J611" s="164"/>
      <c r="K611" s="165"/>
      <c r="Q611" s="166">
        <v>1</v>
      </c>
    </row>
    <row r="612" spans="1:82" ht="12.75">
      <c r="A612" s="167">
        <v>181</v>
      </c>
      <c r="B612" s="168" t="s">
        <v>834</v>
      </c>
      <c r="C612" s="169" t="s">
        <v>836</v>
      </c>
      <c r="D612" s="170" t="s">
        <v>770</v>
      </c>
      <c r="E612" s="171">
        <v>1</v>
      </c>
      <c r="F612" s="171">
        <v>0</v>
      </c>
      <c r="G612" s="172">
        <f>E612*F612</f>
        <v>0</v>
      </c>
      <c r="H612" s="173">
        <v>0</v>
      </c>
      <c r="I612" s="173">
        <f>E612*H612</f>
        <v>0</v>
      </c>
      <c r="J612" s="173">
        <v>0</v>
      </c>
      <c r="K612" s="173">
        <f>E612*J612</f>
        <v>0</v>
      </c>
      <c r="Q612" s="166">
        <v>2</v>
      </c>
      <c r="AA612" s="143">
        <v>12</v>
      </c>
      <c r="AB612" s="143">
        <v>0</v>
      </c>
      <c r="AC612" s="143">
        <v>235</v>
      </c>
      <c r="BB612" s="143">
        <v>2</v>
      </c>
      <c r="BC612" s="143">
        <f>IF(BB612=1,G612,0)</f>
        <v>0</v>
      </c>
      <c r="BD612" s="143">
        <f>IF(BB612=2,G612,0)</f>
        <v>0</v>
      </c>
      <c r="BE612" s="143">
        <f>IF(BB612=3,G612,0)</f>
        <v>0</v>
      </c>
      <c r="BF612" s="143">
        <f>IF(BB612=4,G612,0)</f>
        <v>0</v>
      </c>
      <c r="BG612" s="143">
        <f>IF(BB612=5,G612,0)</f>
        <v>0</v>
      </c>
      <c r="CA612" s="143">
        <v>12</v>
      </c>
      <c r="CB612" s="143">
        <v>0</v>
      </c>
      <c r="CC612" s="166"/>
      <c r="CD612" s="166"/>
    </row>
    <row r="613" spans="1:59" ht="12.75">
      <c r="A613" s="182"/>
      <c r="B613" s="183" t="s">
        <v>79</v>
      </c>
      <c r="C613" s="184" t="str">
        <f>CONCATENATE(B611," ",C611)</f>
        <v>720 Zdravotechnická instalace</v>
      </c>
      <c r="D613" s="185"/>
      <c r="E613" s="186"/>
      <c r="F613" s="187"/>
      <c r="G613" s="188">
        <f>SUM(G611:G612)</f>
        <v>0</v>
      </c>
      <c r="H613" s="189"/>
      <c r="I613" s="190">
        <f>SUM(I611:I612)</f>
        <v>0</v>
      </c>
      <c r="J613" s="189"/>
      <c r="K613" s="190">
        <f>SUM(K611:K612)</f>
        <v>0</v>
      </c>
      <c r="Q613" s="166">
        <v>4</v>
      </c>
      <c r="BC613" s="191">
        <f>SUM(BC611:BC612)</f>
        <v>0</v>
      </c>
      <c r="BD613" s="191">
        <f>SUM(BD611:BD612)</f>
        <v>0</v>
      </c>
      <c r="BE613" s="191">
        <f>SUM(BE611:BE612)</f>
        <v>0</v>
      </c>
      <c r="BF613" s="191">
        <f>SUM(BF611:BF612)</f>
        <v>0</v>
      </c>
      <c r="BG613" s="191">
        <f>SUM(BG611:BG612)</f>
        <v>0</v>
      </c>
    </row>
    <row r="614" spans="1:17" ht="12.75">
      <c r="A614" s="158" t="s">
        <v>76</v>
      </c>
      <c r="B614" s="159" t="s">
        <v>837</v>
      </c>
      <c r="C614" s="160" t="s">
        <v>838</v>
      </c>
      <c r="D614" s="161"/>
      <c r="E614" s="162"/>
      <c r="F614" s="162"/>
      <c r="G614" s="163"/>
      <c r="H614" s="164"/>
      <c r="I614" s="165"/>
      <c r="J614" s="164"/>
      <c r="K614" s="165"/>
      <c r="Q614" s="166">
        <v>1</v>
      </c>
    </row>
    <row r="615" spans="1:82" ht="12.75">
      <c r="A615" s="167">
        <v>182</v>
      </c>
      <c r="B615" s="168" t="s">
        <v>837</v>
      </c>
      <c r="C615" s="169" t="s">
        <v>838</v>
      </c>
      <c r="D615" s="170" t="s">
        <v>770</v>
      </c>
      <c r="E615" s="171">
        <v>1</v>
      </c>
      <c r="F615" s="171">
        <v>0</v>
      </c>
      <c r="G615" s="172">
        <f>E615*F615</f>
        <v>0</v>
      </c>
      <c r="H615" s="173">
        <v>0</v>
      </c>
      <c r="I615" s="173">
        <f>E615*H615</f>
        <v>0</v>
      </c>
      <c r="J615" s="173">
        <v>0</v>
      </c>
      <c r="K615" s="173">
        <f>E615*J615</f>
        <v>0</v>
      </c>
      <c r="Q615" s="166">
        <v>2</v>
      </c>
      <c r="AA615" s="143">
        <v>12</v>
      </c>
      <c r="AB615" s="143">
        <v>0</v>
      </c>
      <c r="AC615" s="143">
        <v>236</v>
      </c>
      <c r="BB615" s="143">
        <v>2</v>
      </c>
      <c r="BC615" s="143">
        <f>IF(BB615=1,G615,0)</f>
        <v>0</v>
      </c>
      <c r="BD615" s="143">
        <f>IF(BB615=2,G615,0)</f>
        <v>0</v>
      </c>
      <c r="BE615" s="143">
        <f>IF(BB615=3,G615,0)</f>
        <v>0</v>
      </c>
      <c r="BF615" s="143">
        <f>IF(BB615=4,G615,0)</f>
        <v>0</v>
      </c>
      <c r="BG615" s="143">
        <f>IF(BB615=5,G615,0)</f>
        <v>0</v>
      </c>
      <c r="CA615" s="143">
        <v>12</v>
      </c>
      <c r="CB615" s="143">
        <v>0</v>
      </c>
      <c r="CC615" s="166"/>
      <c r="CD615" s="166"/>
    </row>
    <row r="616" spans="1:59" ht="12.75">
      <c r="A616" s="182"/>
      <c r="B616" s="183" t="s">
        <v>79</v>
      </c>
      <c r="C616" s="184" t="str">
        <f>CONCATENATE(B614," ",C614)</f>
        <v>730 Ústřední vytápění</v>
      </c>
      <c r="D616" s="185"/>
      <c r="E616" s="186"/>
      <c r="F616" s="187"/>
      <c r="G616" s="188">
        <f>SUM(G614:G615)</f>
        <v>0</v>
      </c>
      <c r="H616" s="189"/>
      <c r="I616" s="190">
        <f>SUM(I614:I615)</f>
        <v>0</v>
      </c>
      <c r="J616" s="189"/>
      <c r="K616" s="190">
        <f>SUM(K614:K615)</f>
        <v>0</v>
      </c>
      <c r="Q616" s="166">
        <v>4</v>
      </c>
      <c r="BC616" s="191">
        <f>SUM(BC614:BC615)</f>
        <v>0</v>
      </c>
      <c r="BD616" s="191">
        <f>SUM(BD614:BD615)</f>
        <v>0</v>
      </c>
      <c r="BE616" s="191">
        <f>SUM(BE614:BE615)</f>
        <v>0</v>
      </c>
      <c r="BF616" s="191">
        <f>SUM(BF614:BF615)</f>
        <v>0</v>
      </c>
      <c r="BG616" s="191">
        <f>SUM(BG614:BG615)</f>
        <v>0</v>
      </c>
    </row>
    <row r="617" spans="1:17" ht="12.75">
      <c r="A617" s="158" t="s">
        <v>76</v>
      </c>
      <c r="B617" s="159" t="s">
        <v>839</v>
      </c>
      <c r="C617" s="160" t="s">
        <v>840</v>
      </c>
      <c r="D617" s="161"/>
      <c r="E617" s="162"/>
      <c r="F617" s="162"/>
      <c r="G617" s="163"/>
      <c r="H617" s="164"/>
      <c r="I617" s="165"/>
      <c r="J617" s="164"/>
      <c r="K617" s="165"/>
      <c r="Q617" s="166">
        <v>1</v>
      </c>
    </row>
    <row r="618" spans="1:82" ht="12.75">
      <c r="A618" s="167">
        <v>183</v>
      </c>
      <c r="B618" s="168" t="s">
        <v>841</v>
      </c>
      <c r="C618" s="169" t="s">
        <v>842</v>
      </c>
      <c r="D618" s="170" t="s">
        <v>90</v>
      </c>
      <c r="E618" s="171">
        <v>1.024</v>
      </c>
      <c r="F618" s="171">
        <v>0</v>
      </c>
      <c r="G618" s="172">
        <f>E618*F618</f>
        <v>0</v>
      </c>
      <c r="H618" s="173">
        <v>0</v>
      </c>
      <c r="I618" s="173">
        <f>E618*H618</f>
        <v>0</v>
      </c>
      <c r="J618" s="173">
        <v>0</v>
      </c>
      <c r="K618" s="173">
        <f>E618*J618</f>
        <v>0</v>
      </c>
      <c r="Q618" s="166">
        <v>2</v>
      </c>
      <c r="AA618" s="143">
        <v>1</v>
      </c>
      <c r="AB618" s="143">
        <v>7</v>
      </c>
      <c r="AC618" s="143">
        <v>7</v>
      </c>
      <c r="BB618" s="143">
        <v>2</v>
      </c>
      <c r="BC618" s="143">
        <f>IF(BB618=1,G618,0)</f>
        <v>0</v>
      </c>
      <c r="BD618" s="143">
        <f>IF(BB618=2,G618,0)</f>
        <v>0</v>
      </c>
      <c r="BE618" s="143">
        <f>IF(BB618=3,G618,0)</f>
        <v>0</v>
      </c>
      <c r="BF618" s="143">
        <f>IF(BB618=4,G618,0)</f>
        <v>0</v>
      </c>
      <c r="BG618" s="143">
        <f>IF(BB618=5,G618,0)</f>
        <v>0</v>
      </c>
      <c r="CA618" s="143">
        <v>1</v>
      </c>
      <c r="CB618" s="143">
        <v>7</v>
      </c>
      <c r="CC618" s="166"/>
      <c r="CD618" s="166"/>
    </row>
    <row r="619" spans="1:17" ht="12.75">
      <c r="A619" s="174"/>
      <c r="B619" s="175"/>
      <c r="C619" s="228" t="s">
        <v>843</v>
      </c>
      <c r="D619" s="229"/>
      <c r="E619" s="177">
        <v>1.024</v>
      </c>
      <c r="F619" s="178"/>
      <c r="G619" s="179"/>
      <c r="H619" s="180"/>
      <c r="I619" s="181"/>
      <c r="J619" s="180"/>
      <c r="K619" s="181"/>
      <c r="M619" s="176" t="s">
        <v>843</v>
      </c>
      <c r="O619" s="176"/>
      <c r="Q619" s="166"/>
    </row>
    <row r="620" spans="1:82" ht="22.5">
      <c r="A620" s="167">
        <v>184</v>
      </c>
      <c r="B620" s="168" t="s">
        <v>844</v>
      </c>
      <c r="C620" s="169" t="s">
        <v>845</v>
      </c>
      <c r="D620" s="170" t="s">
        <v>142</v>
      </c>
      <c r="E620" s="171">
        <v>38</v>
      </c>
      <c r="F620" s="171">
        <v>0</v>
      </c>
      <c r="G620" s="172">
        <f>E620*F620</f>
        <v>0</v>
      </c>
      <c r="H620" s="173">
        <v>0.00332</v>
      </c>
      <c r="I620" s="173">
        <f>E620*H620</f>
        <v>0.12616</v>
      </c>
      <c r="J620" s="173">
        <v>0</v>
      </c>
      <c r="K620" s="173">
        <f>E620*J620</f>
        <v>0</v>
      </c>
      <c r="Q620" s="166">
        <v>2</v>
      </c>
      <c r="AA620" s="143">
        <v>1</v>
      </c>
      <c r="AB620" s="143">
        <v>7</v>
      </c>
      <c r="AC620" s="143">
        <v>7</v>
      </c>
      <c r="BB620" s="143">
        <v>2</v>
      </c>
      <c r="BC620" s="143">
        <f>IF(BB620=1,G620,0)</f>
        <v>0</v>
      </c>
      <c r="BD620" s="143">
        <f>IF(BB620=2,G620,0)</f>
        <v>0</v>
      </c>
      <c r="BE620" s="143">
        <f>IF(BB620=3,G620,0)</f>
        <v>0</v>
      </c>
      <c r="BF620" s="143">
        <f>IF(BB620=4,G620,0)</f>
        <v>0</v>
      </c>
      <c r="BG620" s="143">
        <f>IF(BB620=5,G620,0)</f>
        <v>0</v>
      </c>
      <c r="CA620" s="143">
        <v>1</v>
      </c>
      <c r="CB620" s="143">
        <v>7</v>
      </c>
      <c r="CC620" s="166"/>
      <c r="CD620" s="166"/>
    </row>
    <row r="621" spans="1:82" ht="12.75">
      <c r="A621" s="167">
        <v>185</v>
      </c>
      <c r="B621" s="168" t="s">
        <v>846</v>
      </c>
      <c r="C621" s="169" t="s">
        <v>847</v>
      </c>
      <c r="D621" s="170" t="s">
        <v>106</v>
      </c>
      <c r="E621" s="171">
        <v>394.8</v>
      </c>
      <c r="F621" s="171">
        <v>0</v>
      </c>
      <c r="G621" s="172">
        <f>E621*F621</f>
        <v>0</v>
      </c>
      <c r="H621" s="173">
        <v>0.00099</v>
      </c>
      <c r="I621" s="173">
        <f>E621*H621</f>
        <v>0.39085200000000003</v>
      </c>
      <c r="J621" s="173">
        <v>0</v>
      </c>
      <c r="K621" s="173">
        <f>E621*J621</f>
        <v>0</v>
      </c>
      <c r="Q621" s="166">
        <v>2</v>
      </c>
      <c r="AA621" s="143">
        <v>1</v>
      </c>
      <c r="AB621" s="143">
        <v>7</v>
      </c>
      <c r="AC621" s="143">
        <v>7</v>
      </c>
      <c r="BB621" s="143">
        <v>2</v>
      </c>
      <c r="BC621" s="143">
        <f>IF(BB621=1,G621,0)</f>
        <v>0</v>
      </c>
      <c r="BD621" s="143">
        <f>IF(BB621=2,G621,0)</f>
        <v>0</v>
      </c>
      <c r="BE621" s="143">
        <f>IF(BB621=3,G621,0)</f>
        <v>0</v>
      </c>
      <c r="BF621" s="143">
        <f>IF(BB621=4,G621,0)</f>
        <v>0</v>
      </c>
      <c r="BG621" s="143">
        <f>IF(BB621=5,G621,0)</f>
        <v>0</v>
      </c>
      <c r="CA621" s="143">
        <v>1</v>
      </c>
      <c r="CB621" s="143">
        <v>7</v>
      </c>
      <c r="CC621" s="166"/>
      <c r="CD621" s="166"/>
    </row>
    <row r="622" spans="1:17" ht="12.75">
      <c r="A622" s="174"/>
      <c r="B622" s="175"/>
      <c r="C622" s="228" t="s">
        <v>848</v>
      </c>
      <c r="D622" s="229"/>
      <c r="E622" s="177">
        <v>356.6</v>
      </c>
      <c r="F622" s="178"/>
      <c r="G622" s="179"/>
      <c r="H622" s="180"/>
      <c r="I622" s="181"/>
      <c r="J622" s="180"/>
      <c r="K622" s="181"/>
      <c r="M622" s="176" t="s">
        <v>848</v>
      </c>
      <c r="O622" s="176"/>
      <c r="Q622" s="166"/>
    </row>
    <row r="623" spans="1:17" ht="12.75">
      <c r="A623" s="174"/>
      <c r="B623" s="175"/>
      <c r="C623" s="228" t="s">
        <v>849</v>
      </c>
      <c r="D623" s="229"/>
      <c r="E623" s="177">
        <v>38.2</v>
      </c>
      <c r="F623" s="178"/>
      <c r="G623" s="179"/>
      <c r="H623" s="180"/>
      <c r="I623" s="181"/>
      <c r="J623" s="180"/>
      <c r="K623" s="181"/>
      <c r="M623" s="176" t="s">
        <v>849</v>
      </c>
      <c r="O623" s="176"/>
      <c r="Q623" s="166"/>
    </row>
    <row r="624" spans="1:82" ht="12.75">
      <c r="A624" s="167">
        <v>186</v>
      </c>
      <c r="B624" s="168" t="s">
        <v>850</v>
      </c>
      <c r="C624" s="169" t="s">
        <v>851</v>
      </c>
      <c r="D624" s="170" t="s">
        <v>106</v>
      </c>
      <c r="E624" s="171">
        <v>10.11</v>
      </c>
      <c r="F624" s="171">
        <v>0</v>
      </c>
      <c r="G624" s="172">
        <f>E624*F624</f>
        <v>0</v>
      </c>
      <c r="H624" s="173">
        <v>0.00099</v>
      </c>
      <c r="I624" s="173">
        <f>E624*H624</f>
        <v>0.0100089</v>
      </c>
      <c r="J624" s="173">
        <v>0</v>
      </c>
      <c r="K624" s="173">
        <f>E624*J624</f>
        <v>0</v>
      </c>
      <c r="Q624" s="166">
        <v>2</v>
      </c>
      <c r="AA624" s="143">
        <v>1</v>
      </c>
      <c r="AB624" s="143">
        <v>7</v>
      </c>
      <c r="AC624" s="143">
        <v>7</v>
      </c>
      <c r="BB624" s="143">
        <v>2</v>
      </c>
      <c r="BC624" s="143">
        <f>IF(BB624=1,G624,0)</f>
        <v>0</v>
      </c>
      <c r="BD624" s="143">
        <f>IF(BB624=2,G624,0)</f>
        <v>0</v>
      </c>
      <c r="BE624" s="143">
        <f>IF(BB624=3,G624,0)</f>
        <v>0</v>
      </c>
      <c r="BF624" s="143">
        <f>IF(BB624=4,G624,0)</f>
        <v>0</v>
      </c>
      <c r="BG624" s="143">
        <f>IF(BB624=5,G624,0)</f>
        <v>0</v>
      </c>
      <c r="CA624" s="143">
        <v>1</v>
      </c>
      <c r="CB624" s="143">
        <v>7</v>
      </c>
      <c r="CC624" s="166"/>
      <c r="CD624" s="166"/>
    </row>
    <row r="625" spans="1:17" ht="12.75">
      <c r="A625" s="174"/>
      <c r="B625" s="175"/>
      <c r="C625" s="228" t="s">
        <v>852</v>
      </c>
      <c r="D625" s="229"/>
      <c r="E625" s="177">
        <v>10.11</v>
      </c>
      <c r="F625" s="178"/>
      <c r="G625" s="179"/>
      <c r="H625" s="180"/>
      <c r="I625" s="181"/>
      <c r="J625" s="180"/>
      <c r="K625" s="181"/>
      <c r="M625" s="176" t="s">
        <v>852</v>
      </c>
      <c r="O625" s="176"/>
      <c r="Q625" s="166"/>
    </row>
    <row r="626" spans="1:82" ht="12.75">
      <c r="A626" s="167">
        <v>187</v>
      </c>
      <c r="B626" s="168" t="s">
        <v>853</v>
      </c>
      <c r="C626" s="169" t="s">
        <v>854</v>
      </c>
      <c r="D626" s="170" t="s">
        <v>106</v>
      </c>
      <c r="E626" s="171">
        <v>57.3</v>
      </c>
      <c r="F626" s="171">
        <v>0</v>
      </c>
      <c r="G626" s="172">
        <f>E626*F626</f>
        <v>0</v>
      </c>
      <c r="H626" s="173">
        <v>0.00099</v>
      </c>
      <c r="I626" s="173">
        <f>E626*H626</f>
        <v>0.056727</v>
      </c>
      <c r="J626" s="173">
        <v>0</v>
      </c>
      <c r="K626" s="173">
        <f>E626*J626</f>
        <v>0</v>
      </c>
      <c r="Q626" s="166">
        <v>2</v>
      </c>
      <c r="AA626" s="143">
        <v>1</v>
      </c>
      <c r="AB626" s="143">
        <v>7</v>
      </c>
      <c r="AC626" s="143">
        <v>7</v>
      </c>
      <c r="BB626" s="143">
        <v>2</v>
      </c>
      <c r="BC626" s="143">
        <f>IF(BB626=1,G626,0)</f>
        <v>0</v>
      </c>
      <c r="BD626" s="143">
        <f>IF(BB626=2,G626,0)</f>
        <v>0</v>
      </c>
      <c r="BE626" s="143">
        <f>IF(BB626=3,G626,0)</f>
        <v>0</v>
      </c>
      <c r="BF626" s="143">
        <f>IF(BB626=4,G626,0)</f>
        <v>0</v>
      </c>
      <c r="BG626" s="143">
        <f>IF(BB626=5,G626,0)</f>
        <v>0</v>
      </c>
      <c r="CA626" s="143">
        <v>1</v>
      </c>
      <c r="CB626" s="143">
        <v>7</v>
      </c>
      <c r="CC626" s="166"/>
      <c r="CD626" s="166"/>
    </row>
    <row r="627" spans="1:17" ht="12.75">
      <c r="A627" s="174"/>
      <c r="B627" s="175"/>
      <c r="C627" s="228" t="s">
        <v>855</v>
      </c>
      <c r="D627" s="229"/>
      <c r="E627" s="177">
        <v>57.3</v>
      </c>
      <c r="F627" s="178"/>
      <c r="G627" s="179"/>
      <c r="H627" s="180"/>
      <c r="I627" s="181"/>
      <c r="J627" s="180"/>
      <c r="K627" s="181"/>
      <c r="M627" s="176" t="s">
        <v>855</v>
      </c>
      <c r="O627" s="176"/>
      <c r="Q627" s="166"/>
    </row>
    <row r="628" spans="1:82" ht="22.5">
      <c r="A628" s="167">
        <v>188</v>
      </c>
      <c r="B628" s="168" t="s">
        <v>856</v>
      </c>
      <c r="C628" s="169" t="s">
        <v>857</v>
      </c>
      <c r="D628" s="170" t="s">
        <v>110</v>
      </c>
      <c r="E628" s="171">
        <v>286.5</v>
      </c>
      <c r="F628" s="171">
        <v>0</v>
      </c>
      <c r="G628" s="172">
        <f>E628*F628</f>
        <v>0</v>
      </c>
      <c r="H628" s="173">
        <v>0.01452</v>
      </c>
      <c r="I628" s="173">
        <f>E628*H628</f>
        <v>4.15998</v>
      </c>
      <c r="J628" s="173">
        <v>0</v>
      </c>
      <c r="K628" s="173">
        <f>E628*J628</f>
        <v>0</v>
      </c>
      <c r="Q628" s="166">
        <v>2</v>
      </c>
      <c r="AA628" s="143">
        <v>1</v>
      </c>
      <c r="AB628" s="143">
        <v>7</v>
      </c>
      <c r="AC628" s="143">
        <v>7</v>
      </c>
      <c r="BB628" s="143">
        <v>2</v>
      </c>
      <c r="BC628" s="143">
        <f>IF(BB628=1,G628,0)</f>
        <v>0</v>
      </c>
      <c r="BD628" s="143">
        <f>IF(BB628=2,G628,0)</f>
        <v>0</v>
      </c>
      <c r="BE628" s="143">
        <f>IF(BB628=3,G628,0)</f>
        <v>0</v>
      </c>
      <c r="BF628" s="143">
        <f>IF(BB628=4,G628,0)</f>
        <v>0</v>
      </c>
      <c r="BG628" s="143">
        <f>IF(BB628=5,G628,0)</f>
        <v>0</v>
      </c>
      <c r="CA628" s="143">
        <v>1</v>
      </c>
      <c r="CB628" s="143">
        <v>7</v>
      </c>
      <c r="CC628" s="166"/>
      <c r="CD628" s="166"/>
    </row>
    <row r="629" spans="1:17" ht="12.75">
      <c r="A629" s="174"/>
      <c r="B629" s="175"/>
      <c r="C629" s="228" t="s">
        <v>858</v>
      </c>
      <c r="D629" s="229"/>
      <c r="E629" s="177">
        <v>286.5</v>
      </c>
      <c r="F629" s="178"/>
      <c r="G629" s="179"/>
      <c r="H629" s="180"/>
      <c r="I629" s="181"/>
      <c r="J629" s="180"/>
      <c r="K629" s="181"/>
      <c r="M629" s="176" t="s">
        <v>858</v>
      </c>
      <c r="O629" s="176"/>
      <c r="Q629" s="166"/>
    </row>
    <row r="630" spans="1:82" ht="22.5">
      <c r="A630" s="167">
        <v>189</v>
      </c>
      <c r="B630" s="168" t="s">
        <v>859</v>
      </c>
      <c r="C630" s="169" t="s">
        <v>860</v>
      </c>
      <c r="D630" s="170" t="s">
        <v>110</v>
      </c>
      <c r="E630" s="171">
        <v>286.5</v>
      </c>
      <c r="F630" s="171">
        <v>0</v>
      </c>
      <c r="G630" s="172">
        <f>E630*F630</f>
        <v>0</v>
      </c>
      <c r="H630" s="173">
        <v>0.00151</v>
      </c>
      <c r="I630" s="173">
        <f>E630*H630</f>
        <v>0.432615</v>
      </c>
      <c r="J630" s="173">
        <v>0</v>
      </c>
      <c r="K630" s="173">
        <f>E630*J630</f>
        <v>0</v>
      </c>
      <c r="Q630" s="166">
        <v>2</v>
      </c>
      <c r="AA630" s="143">
        <v>1</v>
      </c>
      <c r="AB630" s="143">
        <v>0</v>
      </c>
      <c r="AC630" s="143">
        <v>0</v>
      </c>
      <c r="BB630" s="143">
        <v>2</v>
      </c>
      <c r="BC630" s="143">
        <f>IF(BB630=1,G630,0)</f>
        <v>0</v>
      </c>
      <c r="BD630" s="143">
        <f>IF(BB630=2,G630,0)</f>
        <v>0</v>
      </c>
      <c r="BE630" s="143">
        <f>IF(BB630=3,G630,0)</f>
        <v>0</v>
      </c>
      <c r="BF630" s="143">
        <f>IF(BB630=4,G630,0)</f>
        <v>0</v>
      </c>
      <c r="BG630" s="143">
        <f>IF(BB630=5,G630,0)</f>
        <v>0</v>
      </c>
      <c r="CA630" s="143">
        <v>1</v>
      </c>
      <c r="CB630" s="143">
        <v>0</v>
      </c>
      <c r="CC630" s="166"/>
      <c r="CD630" s="166"/>
    </row>
    <row r="631" spans="1:82" ht="12.75">
      <c r="A631" s="167">
        <v>190</v>
      </c>
      <c r="B631" s="168" t="s">
        <v>861</v>
      </c>
      <c r="C631" s="169" t="s">
        <v>862</v>
      </c>
      <c r="D631" s="170" t="s">
        <v>90</v>
      </c>
      <c r="E631" s="171">
        <v>17.57</v>
      </c>
      <c r="F631" s="171">
        <v>0</v>
      </c>
      <c r="G631" s="172">
        <f>E631*F631</f>
        <v>0</v>
      </c>
      <c r="H631" s="173">
        <v>0.02357</v>
      </c>
      <c r="I631" s="173">
        <f>E631*H631</f>
        <v>0.4141249</v>
      </c>
      <c r="J631" s="173">
        <v>0</v>
      </c>
      <c r="K631" s="173">
        <f>E631*J631</f>
        <v>0</v>
      </c>
      <c r="Q631" s="166">
        <v>2</v>
      </c>
      <c r="AA631" s="143">
        <v>1</v>
      </c>
      <c r="AB631" s="143">
        <v>7</v>
      </c>
      <c r="AC631" s="143">
        <v>7</v>
      </c>
      <c r="BB631" s="143">
        <v>2</v>
      </c>
      <c r="BC631" s="143">
        <f>IF(BB631=1,G631,0)</f>
        <v>0</v>
      </c>
      <c r="BD631" s="143">
        <f>IF(BB631=2,G631,0)</f>
        <v>0</v>
      </c>
      <c r="BE631" s="143">
        <f>IF(BB631=3,G631,0)</f>
        <v>0</v>
      </c>
      <c r="BF631" s="143">
        <f>IF(BB631=4,G631,0)</f>
        <v>0</v>
      </c>
      <c r="BG631" s="143">
        <f>IF(BB631=5,G631,0)</f>
        <v>0</v>
      </c>
      <c r="CA631" s="143">
        <v>1</v>
      </c>
      <c r="CB631" s="143">
        <v>7</v>
      </c>
      <c r="CC631" s="166"/>
      <c r="CD631" s="166"/>
    </row>
    <row r="632" spans="1:17" ht="12.75">
      <c r="A632" s="174"/>
      <c r="B632" s="175"/>
      <c r="C632" s="228" t="s">
        <v>863</v>
      </c>
      <c r="D632" s="229"/>
      <c r="E632" s="177">
        <v>17.57</v>
      </c>
      <c r="F632" s="178"/>
      <c r="G632" s="179"/>
      <c r="H632" s="180"/>
      <c r="I632" s="181"/>
      <c r="J632" s="180"/>
      <c r="K632" s="181"/>
      <c r="M632" s="176" t="s">
        <v>863</v>
      </c>
      <c r="O632" s="176"/>
      <c r="Q632" s="166"/>
    </row>
    <row r="633" spans="1:82" ht="12.75">
      <c r="A633" s="167">
        <v>191</v>
      </c>
      <c r="B633" s="168" t="s">
        <v>864</v>
      </c>
      <c r="C633" s="169" t="s">
        <v>865</v>
      </c>
      <c r="D633" s="170" t="s">
        <v>110</v>
      </c>
      <c r="E633" s="171">
        <v>287</v>
      </c>
      <c r="F633" s="171">
        <v>0</v>
      </c>
      <c r="G633" s="172">
        <f>E633*F633</f>
        <v>0</v>
      </c>
      <c r="H633" s="173">
        <v>0.00042</v>
      </c>
      <c r="I633" s="173">
        <f>E633*H633</f>
        <v>0.12054000000000001</v>
      </c>
      <c r="J633" s="173">
        <v>0</v>
      </c>
      <c r="K633" s="173">
        <f>E633*J633</f>
        <v>0</v>
      </c>
      <c r="Q633" s="166">
        <v>2</v>
      </c>
      <c r="AA633" s="143">
        <v>1</v>
      </c>
      <c r="AB633" s="143">
        <v>7</v>
      </c>
      <c r="AC633" s="143">
        <v>7</v>
      </c>
      <c r="BB633" s="143">
        <v>2</v>
      </c>
      <c r="BC633" s="143">
        <f>IF(BB633=1,G633,0)</f>
        <v>0</v>
      </c>
      <c r="BD633" s="143">
        <f>IF(BB633=2,G633,0)</f>
        <v>0</v>
      </c>
      <c r="BE633" s="143">
        <f>IF(BB633=3,G633,0)</f>
        <v>0</v>
      </c>
      <c r="BF633" s="143">
        <f>IF(BB633=4,G633,0)</f>
        <v>0</v>
      </c>
      <c r="BG633" s="143">
        <f>IF(BB633=5,G633,0)</f>
        <v>0</v>
      </c>
      <c r="CA633" s="143">
        <v>1</v>
      </c>
      <c r="CB633" s="143">
        <v>7</v>
      </c>
      <c r="CC633" s="166"/>
      <c r="CD633" s="166"/>
    </row>
    <row r="634" spans="1:82" ht="12.75">
      <c r="A634" s="167">
        <v>192</v>
      </c>
      <c r="B634" s="168" t="s">
        <v>866</v>
      </c>
      <c r="C634" s="169" t="s">
        <v>867</v>
      </c>
      <c r="D634" s="170" t="s">
        <v>110</v>
      </c>
      <c r="E634" s="171">
        <v>287</v>
      </c>
      <c r="F634" s="171">
        <v>0</v>
      </c>
      <c r="G634" s="172">
        <f>E634*F634</f>
        <v>0</v>
      </c>
      <c r="H634" s="173">
        <v>0.00017</v>
      </c>
      <c r="I634" s="173">
        <f>E634*H634</f>
        <v>0.04879</v>
      </c>
      <c r="J634" s="173">
        <v>0</v>
      </c>
      <c r="K634" s="173">
        <f>E634*J634</f>
        <v>0</v>
      </c>
      <c r="Q634" s="166">
        <v>2</v>
      </c>
      <c r="AA634" s="143">
        <v>1</v>
      </c>
      <c r="AB634" s="143">
        <v>7</v>
      </c>
      <c r="AC634" s="143">
        <v>7</v>
      </c>
      <c r="BB634" s="143">
        <v>2</v>
      </c>
      <c r="BC634" s="143">
        <f>IF(BB634=1,G634,0)</f>
        <v>0</v>
      </c>
      <c r="BD634" s="143">
        <f>IF(BB634=2,G634,0)</f>
        <v>0</v>
      </c>
      <c r="BE634" s="143">
        <f>IF(BB634=3,G634,0)</f>
        <v>0</v>
      </c>
      <c r="BF634" s="143">
        <f>IF(BB634=4,G634,0)</f>
        <v>0</v>
      </c>
      <c r="BG634" s="143">
        <f>IF(BB634=5,G634,0)</f>
        <v>0</v>
      </c>
      <c r="CA634" s="143">
        <v>1</v>
      </c>
      <c r="CB634" s="143">
        <v>7</v>
      </c>
      <c r="CC634" s="166"/>
      <c r="CD634" s="166"/>
    </row>
    <row r="635" spans="1:82" ht="22.5">
      <c r="A635" s="167">
        <v>193</v>
      </c>
      <c r="B635" s="168" t="s">
        <v>868</v>
      </c>
      <c r="C635" s="169" t="s">
        <v>869</v>
      </c>
      <c r="D635" s="170" t="s">
        <v>110</v>
      </c>
      <c r="E635" s="171">
        <v>11</v>
      </c>
      <c r="F635" s="171">
        <v>0</v>
      </c>
      <c r="G635" s="172">
        <f>E635*F635</f>
        <v>0</v>
      </c>
      <c r="H635" s="173">
        <v>0.02029</v>
      </c>
      <c r="I635" s="173">
        <f>E635*H635</f>
        <v>0.22319</v>
      </c>
      <c r="J635" s="173">
        <v>0</v>
      </c>
      <c r="K635" s="173">
        <f>E635*J635</f>
        <v>0</v>
      </c>
      <c r="Q635" s="166">
        <v>2</v>
      </c>
      <c r="AA635" s="143">
        <v>2</v>
      </c>
      <c r="AB635" s="143">
        <v>7</v>
      </c>
      <c r="AC635" s="143">
        <v>7</v>
      </c>
      <c r="BB635" s="143">
        <v>2</v>
      </c>
      <c r="BC635" s="143">
        <f>IF(BB635=1,G635,0)</f>
        <v>0</v>
      </c>
      <c r="BD635" s="143">
        <f>IF(BB635=2,G635,0)</f>
        <v>0</v>
      </c>
      <c r="BE635" s="143">
        <f>IF(BB635=3,G635,0)</f>
        <v>0</v>
      </c>
      <c r="BF635" s="143">
        <f>IF(BB635=4,G635,0)</f>
        <v>0</v>
      </c>
      <c r="BG635" s="143">
        <f>IF(BB635=5,G635,0)</f>
        <v>0</v>
      </c>
      <c r="CA635" s="143">
        <v>2</v>
      </c>
      <c r="CB635" s="143">
        <v>7</v>
      </c>
      <c r="CC635" s="166"/>
      <c r="CD635" s="166"/>
    </row>
    <row r="636" spans="1:17" ht="12.75">
      <c r="A636" s="174"/>
      <c r="B636" s="175"/>
      <c r="C636" s="228" t="s">
        <v>870</v>
      </c>
      <c r="D636" s="229"/>
      <c r="E636" s="177">
        <v>11</v>
      </c>
      <c r="F636" s="178"/>
      <c r="G636" s="179"/>
      <c r="H636" s="180"/>
      <c r="I636" s="181"/>
      <c r="J636" s="180"/>
      <c r="K636" s="181"/>
      <c r="M636" s="176" t="s">
        <v>870</v>
      </c>
      <c r="O636" s="176"/>
      <c r="Q636" s="166"/>
    </row>
    <row r="637" spans="1:82" ht="22.5">
      <c r="A637" s="167">
        <v>194</v>
      </c>
      <c r="B637" s="168" t="s">
        <v>871</v>
      </c>
      <c r="C637" s="169" t="s">
        <v>872</v>
      </c>
      <c r="D637" s="170" t="s">
        <v>110</v>
      </c>
      <c r="E637" s="171">
        <v>55.7</v>
      </c>
      <c r="F637" s="171">
        <v>0</v>
      </c>
      <c r="G637" s="172">
        <f>E637*F637</f>
        <v>0</v>
      </c>
      <c r="H637" s="173">
        <v>0.015</v>
      </c>
      <c r="I637" s="173">
        <f>E637*H637</f>
        <v>0.8355</v>
      </c>
      <c r="J637" s="173">
        <v>0</v>
      </c>
      <c r="K637" s="173">
        <f>E637*J637</f>
        <v>0</v>
      </c>
      <c r="Q637" s="166">
        <v>2</v>
      </c>
      <c r="AA637" s="143">
        <v>2</v>
      </c>
      <c r="AB637" s="143">
        <v>7</v>
      </c>
      <c r="AC637" s="143">
        <v>7</v>
      </c>
      <c r="BB637" s="143">
        <v>2</v>
      </c>
      <c r="BC637" s="143">
        <f>IF(BB637=1,G637,0)</f>
        <v>0</v>
      </c>
      <c r="BD637" s="143">
        <f>IF(BB637=2,G637,0)</f>
        <v>0</v>
      </c>
      <c r="BE637" s="143">
        <f>IF(BB637=3,G637,0)</f>
        <v>0</v>
      </c>
      <c r="BF637" s="143">
        <f>IF(BB637=4,G637,0)</f>
        <v>0</v>
      </c>
      <c r="BG637" s="143">
        <f>IF(BB637=5,G637,0)</f>
        <v>0</v>
      </c>
      <c r="CA637" s="143">
        <v>2</v>
      </c>
      <c r="CB637" s="143">
        <v>7</v>
      </c>
      <c r="CC637" s="166"/>
      <c r="CD637" s="166"/>
    </row>
    <row r="638" spans="1:17" ht="12.75">
      <c r="A638" s="174"/>
      <c r="B638" s="175"/>
      <c r="C638" s="228" t="s">
        <v>873</v>
      </c>
      <c r="D638" s="229"/>
      <c r="E638" s="177">
        <v>55.7</v>
      </c>
      <c r="F638" s="178"/>
      <c r="G638" s="179"/>
      <c r="H638" s="180"/>
      <c r="I638" s="181"/>
      <c r="J638" s="180"/>
      <c r="K638" s="181"/>
      <c r="M638" s="176" t="s">
        <v>873</v>
      </c>
      <c r="O638" s="176"/>
      <c r="Q638" s="166"/>
    </row>
    <row r="639" spans="1:82" ht="12.75">
      <c r="A639" s="167">
        <v>195</v>
      </c>
      <c r="B639" s="168" t="s">
        <v>839</v>
      </c>
      <c r="C639" s="169" t="s">
        <v>874</v>
      </c>
      <c r="D639" s="170" t="s">
        <v>411</v>
      </c>
      <c r="E639" s="171">
        <v>1300</v>
      </c>
      <c r="F639" s="171">
        <v>0</v>
      </c>
      <c r="G639" s="172">
        <f>E639*F639</f>
        <v>0</v>
      </c>
      <c r="H639" s="173">
        <v>0</v>
      </c>
      <c r="I639" s="173">
        <f>E639*H639</f>
        <v>0</v>
      </c>
      <c r="J639" s="173">
        <v>0</v>
      </c>
      <c r="K639" s="173">
        <f>E639*J639</f>
        <v>0</v>
      </c>
      <c r="Q639" s="166">
        <v>2</v>
      </c>
      <c r="AA639" s="143">
        <v>12</v>
      </c>
      <c r="AB639" s="143">
        <v>0</v>
      </c>
      <c r="AC639" s="143">
        <v>176</v>
      </c>
      <c r="BB639" s="143">
        <v>2</v>
      </c>
      <c r="BC639" s="143">
        <f>IF(BB639=1,G639,0)</f>
        <v>0</v>
      </c>
      <c r="BD639" s="143">
        <f>IF(BB639=2,G639,0)</f>
        <v>0</v>
      </c>
      <c r="BE639" s="143">
        <f>IF(BB639=3,G639,0)</f>
        <v>0</v>
      </c>
      <c r="BF639" s="143">
        <f>IF(BB639=4,G639,0)</f>
        <v>0</v>
      </c>
      <c r="BG639" s="143">
        <f>IF(BB639=5,G639,0)</f>
        <v>0</v>
      </c>
      <c r="CA639" s="143">
        <v>12</v>
      </c>
      <c r="CB639" s="143">
        <v>0</v>
      </c>
      <c r="CC639" s="166"/>
      <c r="CD639" s="166"/>
    </row>
    <row r="640" spans="1:17" ht="12.75">
      <c r="A640" s="174"/>
      <c r="B640" s="175"/>
      <c r="C640" s="228" t="s">
        <v>875</v>
      </c>
      <c r="D640" s="229"/>
      <c r="E640" s="177">
        <v>1300</v>
      </c>
      <c r="F640" s="178"/>
      <c r="G640" s="179"/>
      <c r="H640" s="180"/>
      <c r="I640" s="181"/>
      <c r="J640" s="180"/>
      <c r="K640" s="181"/>
      <c r="M640" s="176" t="s">
        <v>875</v>
      </c>
      <c r="O640" s="176"/>
      <c r="Q640" s="166"/>
    </row>
    <row r="641" spans="1:82" ht="12.75">
      <c r="A641" s="167">
        <v>196</v>
      </c>
      <c r="B641" s="168" t="s">
        <v>876</v>
      </c>
      <c r="C641" s="169" t="s">
        <v>877</v>
      </c>
      <c r="D641" s="170" t="s">
        <v>106</v>
      </c>
      <c r="E641" s="171">
        <v>58</v>
      </c>
      <c r="F641" s="171">
        <v>0</v>
      </c>
      <c r="G641" s="172">
        <f>E641*F641</f>
        <v>0</v>
      </c>
      <c r="H641" s="173">
        <v>0</v>
      </c>
      <c r="I641" s="173">
        <f>E641*H641</f>
        <v>0</v>
      </c>
      <c r="J641" s="173">
        <v>0</v>
      </c>
      <c r="K641" s="173">
        <f>E641*J641</f>
        <v>0</v>
      </c>
      <c r="Q641" s="166">
        <v>2</v>
      </c>
      <c r="AA641" s="143">
        <v>12</v>
      </c>
      <c r="AB641" s="143">
        <v>0</v>
      </c>
      <c r="AC641" s="143">
        <v>190</v>
      </c>
      <c r="BB641" s="143">
        <v>2</v>
      </c>
      <c r="BC641" s="143">
        <f>IF(BB641=1,G641,0)</f>
        <v>0</v>
      </c>
      <c r="BD641" s="143">
        <f>IF(BB641=2,G641,0)</f>
        <v>0</v>
      </c>
      <c r="BE641" s="143">
        <f>IF(BB641=3,G641,0)</f>
        <v>0</v>
      </c>
      <c r="BF641" s="143">
        <f>IF(BB641=4,G641,0)</f>
        <v>0</v>
      </c>
      <c r="BG641" s="143">
        <f>IF(BB641=5,G641,0)</f>
        <v>0</v>
      </c>
      <c r="CA641" s="143">
        <v>12</v>
      </c>
      <c r="CB641" s="143">
        <v>0</v>
      </c>
      <c r="CC641" s="166"/>
      <c r="CD641" s="166"/>
    </row>
    <row r="642" spans="1:17" ht="12.75">
      <c r="A642" s="174"/>
      <c r="B642" s="175"/>
      <c r="C642" s="228" t="s">
        <v>878</v>
      </c>
      <c r="D642" s="229"/>
      <c r="E642" s="177">
        <v>58</v>
      </c>
      <c r="F642" s="178"/>
      <c r="G642" s="179"/>
      <c r="H642" s="180"/>
      <c r="I642" s="181"/>
      <c r="J642" s="180"/>
      <c r="K642" s="181"/>
      <c r="M642" s="176" t="s">
        <v>878</v>
      </c>
      <c r="O642" s="176"/>
      <c r="Q642" s="166"/>
    </row>
    <row r="643" spans="1:82" ht="12.75">
      <c r="A643" s="167">
        <v>197</v>
      </c>
      <c r="B643" s="168" t="s">
        <v>879</v>
      </c>
      <c r="C643" s="169" t="s">
        <v>880</v>
      </c>
      <c r="D643" s="170" t="s">
        <v>90</v>
      </c>
      <c r="E643" s="171">
        <v>9.119</v>
      </c>
      <c r="F643" s="171">
        <v>0</v>
      </c>
      <c r="G643" s="172">
        <f>E643*F643</f>
        <v>0</v>
      </c>
      <c r="H643" s="173">
        <v>0.55</v>
      </c>
      <c r="I643" s="173">
        <f>E643*H643</f>
        <v>5.01545</v>
      </c>
      <c r="J643" s="173">
        <v>0</v>
      </c>
      <c r="K643" s="173">
        <f>E643*J643</f>
        <v>0</v>
      </c>
      <c r="Q643" s="166">
        <v>2</v>
      </c>
      <c r="AA643" s="143">
        <v>3</v>
      </c>
      <c r="AB643" s="143">
        <v>7</v>
      </c>
      <c r="AC643" s="143">
        <v>60512121</v>
      </c>
      <c r="BB643" s="143">
        <v>2</v>
      </c>
      <c r="BC643" s="143">
        <f>IF(BB643=1,G643,0)</f>
        <v>0</v>
      </c>
      <c r="BD643" s="143">
        <f>IF(BB643=2,G643,0)</f>
        <v>0</v>
      </c>
      <c r="BE643" s="143">
        <f>IF(BB643=3,G643,0)</f>
        <v>0</v>
      </c>
      <c r="BF643" s="143">
        <f>IF(BB643=4,G643,0)</f>
        <v>0</v>
      </c>
      <c r="BG643" s="143">
        <f>IF(BB643=5,G643,0)</f>
        <v>0</v>
      </c>
      <c r="CA643" s="143">
        <v>3</v>
      </c>
      <c r="CB643" s="143">
        <v>7</v>
      </c>
      <c r="CC643" s="166"/>
      <c r="CD643" s="166"/>
    </row>
    <row r="644" spans="1:17" ht="12.75">
      <c r="A644" s="174"/>
      <c r="B644" s="175"/>
      <c r="C644" s="228" t="s">
        <v>881</v>
      </c>
      <c r="D644" s="229"/>
      <c r="E644" s="177">
        <v>9.119</v>
      </c>
      <c r="F644" s="178"/>
      <c r="G644" s="179"/>
      <c r="H644" s="180"/>
      <c r="I644" s="181"/>
      <c r="J644" s="180"/>
      <c r="K644" s="181"/>
      <c r="M644" s="176" t="s">
        <v>881</v>
      </c>
      <c r="O644" s="176"/>
      <c r="Q644" s="166"/>
    </row>
    <row r="645" spans="1:82" ht="12.75">
      <c r="A645" s="167">
        <v>198</v>
      </c>
      <c r="B645" s="168" t="s">
        <v>882</v>
      </c>
      <c r="C645" s="169" t="s">
        <v>883</v>
      </c>
      <c r="D645" s="170" t="s">
        <v>61</v>
      </c>
      <c r="E645" s="171"/>
      <c r="F645" s="171">
        <v>0</v>
      </c>
      <c r="G645" s="172">
        <f>E645*F645</f>
        <v>0</v>
      </c>
      <c r="H645" s="173">
        <v>0</v>
      </c>
      <c r="I645" s="173">
        <f>E645*H645</f>
        <v>0</v>
      </c>
      <c r="J645" s="173">
        <v>0</v>
      </c>
      <c r="K645" s="173">
        <f>E645*J645</f>
        <v>0</v>
      </c>
      <c r="Q645" s="166">
        <v>2</v>
      </c>
      <c r="AA645" s="143">
        <v>7</v>
      </c>
      <c r="AB645" s="143">
        <v>1002</v>
      </c>
      <c r="AC645" s="143">
        <v>5</v>
      </c>
      <c r="BB645" s="143">
        <v>2</v>
      </c>
      <c r="BC645" s="143">
        <f>IF(BB645=1,G645,0)</f>
        <v>0</v>
      </c>
      <c r="BD645" s="143">
        <f>IF(BB645=2,G645,0)</f>
        <v>0</v>
      </c>
      <c r="BE645" s="143">
        <f>IF(BB645=3,G645,0)</f>
        <v>0</v>
      </c>
      <c r="BF645" s="143">
        <f>IF(BB645=4,G645,0)</f>
        <v>0</v>
      </c>
      <c r="BG645" s="143">
        <f>IF(BB645=5,G645,0)</f>
        <v>0</v>
      </c>
      <c r="CA645" s="143">
        <v>7</v>
      </c>
      <c r="CB645" s="143">
        <v>1002</v>
      </c>
      <c r="CC645" s="166"/>
      <c r="CD645" s="166"/>
    </row>
    <row r="646" spans="1:59" ht="12.75">
      <c r="A646" s="182"/>
      <c r="B646" s="183" t="s">
        <v>79</v>
      </c>
      <c r="C646" s="184" t="str">
        <f>CONCATENATE(B617," ",C617)</f>
        <v>762 Konstrukce tesařské</v>
      </c>
      <c r="D646" s="185"/>
      <c r="E646" s="186"/>
      <c r="F646" s="187"/>
      <c r="G646" s="188">
        <f>SUM(G617:G645)</f>
        <v>0</v>
      </c>
      <c r="H646" s="189"/>
      <c r="I646" s="190">
        <f>SUM(I617:I645)</f>
        <v>11.833937800000001</v>
      </c>
      <c r="J646" s="189"/>
      <c r="K646" s="190">
        <f>SUM(K617:K645)</f>
        <v>0</v>
      </c>
      <c r="Q646" s="166">
        <v>4</v>
      </c>
      <c r="BC646" s="191">
        <f>SUM(BC617:BC645)</f>
        <v>0</v>
      </c>
      <c r="BD646" s="191">
        <f>SUM(BD617:BD645)</f>
        <v>0</v>
      </c>
      <c r="BE646" s="191">
        <f>SUM(BE617:BE645)</f>
        <v>0</v>
      </c>
      <c r="BF646" s="191">
        <f>SUM(BF617:BF645)</f>
        <v>0</v>
      </c>
      <c r="BG646" s="191">
        <f>SUM(BG617:BG645)</f>
        <v>0</v>
      </c>
    </row>
    <row r="647" spans="1:17" ht="12.75">
      <c r="A647" s="158" t="s">
        <v>76</v>
      </c>
      <c r="B647" s="159" t="s">
        <v>884</v>
      </c>
      <c r="C647" s="160" t="s">
        <v>885</v>
      </c>
      <c r="D647" s="161"/>
      <c r="E647" s="162"/>
      <c r="F647" s="162"/>
      <c r="G647" s="163"/>
      <c r="H647" s="164"/>
      <c r="I647" s="165"/>
      <c r="J647" s="164"/>
      <c r="K647" s="165"/>
      <c r="Q647" s="166">
        <v>1</v>
      </c>
    </row>
    <row r="648" spans="1:82" ht="12.75">
      <c r="A648" s="167">
        <v>199</v>
      </c>
      <c r="B648" s="168" t="s">
        <v>886</v>
      </c>
      <c r="C648" s="169" t="s">
        <v>887</v>
      </c>
      <c r="D648" s="170" t="s">
        <v>110</v>
      </c>
      <c r="E648" s="171">
        <v>286.5</v>
      </c>
      <c r="F648" s="171">
        <v>0</v>
      </c>
      <c r="G648" s="172">
        <f>E648*F648</f>
        <v>0</v>
      </c>
      <c r="H648" s="173">
        <v>0.01141</v>
      </c>
      <c r="I648" s="173">
        <f>E648*H648</f>
        <v>3.268965</v>
      </c>
      <c r="J648" s="173">
        <v>0</v>
      </c>
      <c r="K648" s="173">
        <f>E648*J648</f>
        <v>0</v>
      </c>
      <c r="Q648" s="166">
        <v>2</v>
      </c>
      <c r="AA648" s="143">
        <v>1</v>
      </c>
      <c r="AB648" s="143">
        <v>7</v>
      </c>
      <c r="AC648" s="143">
        <v>7</v>
      </c>
      <c r="BB648" s="143">
        <v>2</v>
      </c>
      <c r="BC648" s="143">
        <f>IF(BB648=1,G648,0)</f>
        <v>0</v>
      </c>
      <c r="BD648" s="143">
        <f>IF(BB648=2,G648,0)</f>
        <v>0</v>
      </c>
      <c r="BE648" s="143">
        <f>IF(BB648=3,G648,0)</f>
        <v>0</v>
      </c>
      <c r="BF648" s="143">
        <f>IF(BB648=4,G648,0)</f>
        <v>0</v>
      </c>
      <c r="BG648" s="143">
        <f>IF(BB648=5,G648,0)</f>
        <v>0</v>
      </c>
      <c r="CA648" s="143">
        <v>1</v>
      </c>
      <c r="CB648" s="143">
        <v>7</v>
      </c>
      <c r="CC648" s="166"/>
      <c r="CD648" s="166"/>
    </row>
    <row r="649" spans="1:17" ht="12.75">
      <c r="A649" s="174"/>
      <c r="B649" s="175"/>
      <c r="C649" s="228" t="s">
        <v>888</v>
      </c>
      <c r="D649" s="229"/>
      <c r="E649" s="177">
        <v>135</v>
      </c>
      <c r="F649" s="178"/>
      <c r="G649" s="179"/>
      <c r="H649" s="180"/>
      <c r="I649" s="181"/>
      <c r="J649" s="180"/>
      <c r="K649" s="181"/>
      <c r="M649" s="176" t="s">
        <v>888</v>
      </c>
      <c r="O649" s="176"/>
      <c r="Q649" s="166"/>
    </row>
    <row r="650" spans="1:17" ht="12.75">
      <c r="A650" s="174"/>
      <c r="B650" s="175"/>
      <c r="C650" s="228" t="s">
        <v>889</v>
      </c>
      <c r="D650" s="229"/>
      <c r="E650" s="177">
        <v>151.5</v>
      </c>
      <c r="F650" s="178"/>
      <c r="G650" s="179"/>
      <c r="H650" s="180"/>
      <c r="I650" s="181"/>
      <c r="J650" s="180"/>
      <c r="K650" s="181"/>
      <c r="M650" s="176" t="s">
        <v>889</v>
      </c>
      <c r="O650" s="176"/>
      <c r="Q650" s="166"/>
    </row>
    <row r="651" spans="1:82" ht="12.75">
      <c r="A651" s="167">
        <v>200</v>
      </c>
      <c r="B651" s="168" t="s">
        <v>890</v>
      </c>
      <c r="C651" s="169" t="s">
        <v>891</v>
      </c>
      <c r="D651" s="170" t="s">
        <v>142</v>
      </c>
      <c r="E651" s="171">
        <v>8</v>
      </c>
      <c r="F651" s="171">
        <v>0</v>
      </c>
      <c r="G651" s="172">
        <f>E651*F651</f>
        <v>0</v>
      </c>
      <c r="H651" s="173">
        <v>0.00826</v>
      </c>
      <c r="I651" s="173">
        <f>E651*H651</f>
        <v>0.06608</v>
      </c>
      <c r="J651" s="173">
        <v>0</v>
      </c>
      <c r="K651" s="173">
        <f>E651*J651</f>
        <v>0</v>
      </c>
      <c r="Q651" s="166">
        <v>2</v>
      </c>
      <c r="AA651" s="143">
        <v>1</v>
      </c>
      <c r="AB651" s="143">
        <v>7</v>
      </c>
      <c r="AC651" s="143">
        <v>7</v>
      </c>
      <c r="BB651" s="143">
        <v>2</v>
      </c>
      <c r="BC651" s="143">
        <f>IF(BB651=1,G651,0)</f>
        <v>0</v>
      </c>
      <c r="BD651" s="143">
        <f>IF(BB651=2,G651,0)</f>
        <v>0</v>
      </c>
      <c r="BE651" s="143">
        <f>IF(BB651=3,G651,0)</f>
        <v>0</v>
      </c>
      <c r="BF651" s="143">
        <f>IF(BB651=4,G651,0)</f>
        <v>0</v>
      </c>
      <c r="BG651" s="143">
        <f>IF(BB651=5,G651,0)</f>
        <v>0</v>
      </c>
      <c r="CA651" s="143">
        <v>1</v>
      </c>
      <c r="CB651" s="143">
        <v>7</v>
      </c>
      <c r="CC651" s="166"/>
      <c r="CD651" s="166"/>
    </row>
    <row r="652" spans="1:17" ht="12.75">
      <c r="A652" s="174"/>
      <c r="B652" s="175"/>
      <c r="C652" s="228" t="s">
        <v>892</v>
      </c>
      <c r="D652" s="229"/>
      <c r="E652" s="177">
        <v>8</v>
      </c>
      <c r="F652" s="178"/>
      <c r="G652" s="179"/>
      <c r="H652" s="180"/>
      <c r="I652" s="181"/>
      <c r="J652" s="180"/>
      <c r="K652" s="181"/>
      <c r="M652" s="176" t="s">
        <v>892</v>
      </c>
      <c r="O652" s="176"/>
      <c r="Q652" s="166"/>
    </row>
    <row r="653" spans="1:82" ht="12.75">
      <c r="A653" s="167">
        <v>201</v>
      </c>
      <c r="B653" s="168" t="s">
        <v>893</v>
      </c>
      <c r="C653" s="169" t="s">
        <v>894</v>
      </c>
      <c r="D653" s="170" t="s">
        <v>106</v>
      </c>
      <c r="E653" s="171">
        <v>49.1</v>
      </c>
      <c r="F653" s="171">
        <v>0</v>
      </c>
      <c r="G653" s="172">
        <f>E653*F653</f>
        <v>0</v>
      </c>
      <c r="H653" s="173">
        <v>0.00261</v>
      </c>
      <c r="I653" s="173">
        <f>E653*H653</f>
        <v>0.128151</v>
      </c>
      <c r="J653" s="173">
        <v>0</v>
      </c>
      <c r="K653" s="173">
        <f>E653*J653</f>
        <v>0</v>
      </c>
      <c r="Q653" s="166">
        <v>2</v>
      </c>
      <c r="AA653" s="143">
        <v>1</v>
      </c>
      <c r="AB653" s="143">
        <v>7</v>
      </c>
      <c r="AC653" s="143">
        <v>7</v>
      </c>
      <c r="BB653" s="143">
        <v>2</v>
      </c>
      <c r="BC653" s="143">
        <f>IF(BB653=1,G653,0)</f>
        <v>0</v>
      </c>
      <c r="BD653" s="143">
        <f>IF(BB653=2,G653,0)</f>
        <v>0</v>
      </c>
      <c r="BE653" s="143">
        <f>IF(BB653=3,G653,0)</f>
        <v>0</v>
      </c>
      <c r="BF653" s="143">
        <f>IF(BB653=4,G653,0)</f>
        <v>0</v>
      </c>
      <c r="BG653" s="143">
        <f>IF(BB653=5,G653,0)</f>
        <v>0</v>
      </c>
      <c r="CA653" s="143">
        <v>1</v>
      </c>
      <c r="CB653" s="143">
        <v>7</v>
      </c>
      <c r="CC653" s="166"/>
      <c r="CD653" s="166"/>
    </row>
    <row r="654" spans="1:82" ht="12.75">
      <c r="A654" s="167">
        <v>202</v>
      </c>
      <c r="B654" s="168" t="s">
        <v>895</v>
      </c>
      <c r="C654" s="169" t="s">
        <v>896</v>
      </c>
      <c r="D654" s="170" t="s">
        <v>106</v>
      </c>
      <c r="E654" s="171">
        <v>38.2</v>
      </c>
      <c r="F654" s="171">
        <v>0</v>
      </c>
      <c r="G654" s="172">
        <f>E654*F654</f>
        <v>0</v>
      </c>
      <c r="H654" s="173">
        <v>0.0012</v>
      </c>
      <c r="I654" s="173">
        <f>E654*H654</f>
        <v>0.04584</v>
      </c>
      <c r="J654" s="173">
        <v>0</v>
      </c>
      <c r="K654" s="173">
        <f>E654*J654</f>
        <v>0</v>
      </c>
      <c r="Q654" s="166">
        <v>2</v>
      </c>
      <c r="AA654" s="143">
        <v>1</v>
      </c>
      <c r="AB654" s="143">
        <v>7</v>
      </c>
      <c r="AC654" s="143">
        <v>7</v>
      </c>
      <c r="BB654" s="143">
        <v>2</v>
      </c>
      <c r="BC654" s="143">
        <f>IF(BB654=1,G654,0)</f>
        <v>0</v>
      </c>
      <c r="BD654" s="143">
        <f>IF(BB654=2,G654,0)</f>
        <v>0</v>
      </c>
      <c r="BE654" s="143">
        <f>IF(BB654=3,G654,0)</f>
        <v>0</v>
      </c>
      <c r="BF654" s="143">
        <f>IF(BB654=4,G654,0)</f>
        <v>0</v>
      </c>
      <c r="BG654" s="143">
        <f>IF(BB654=5,G654,0)</f>
        <v>0</v>
      </c>
      <c r="CA654" s="143">
        <v>1</v>
      </c>
      <c r="CB654" s="143">
        <v>7</v>
      </c>
      <c r="CC654" s="166"/>
      <c r="CD654" s="166"/>
    </row>
    <row r="655" spans="1:17" ht="12.75">
      <c r="A655" s="174"/>
      <c r="B655" s="175"/>
      <c r="C655" s="228" t="s">
        <v>897</v>
      </c>
      <c r="D655" s="229"/>
      <c r="E655" s="177">
        <v>38.2</v>
      </c>
      <c r="F655" s="178"/>
      <c r="G655" s="179"/>
      <c r="H655" s="180"/>
      <c r="I655" s="181"/>
      <c r="J655" s="180"/>
      <c r="K655" s="181"/>
      <c r="M655" s="176" t="s">
        <v>897</v>
      </c>
      <c r="O655" s="176"/>
      <c r="Q655" s="166"/>
    </row>
    <row r="656" spans="1:82" ht="22.5">
      <c r="A656" s="167">
        <v>203</v>
      </c>
      <c r="B656" s="168" t="s">
        <v>898</v>
      </c>
      <c r="C656" s="169" t="s">
        <v>899</v>
      </c>
      <c r="D656" s="170" t="s">
        <v>106</v>
      </c>
      <c r="E656" s="171">
        <v>19.1</v>
      </c>
      <c r="F656" s="171">
        <v>0</v>
      </c>
      <c r="G656" s="172">
        <f>E656*F656</f>
        <v>0</v>
      </c>
      <c r="H656" s="173">
        <v>0.01095</v>
      </c>
      <c r="I656" s="173">
        <f>E656*H656</f>
        <v>0.209145</v>
      </c>
      <c r="J656" s="173">
        <v>0</v>
      </c>
      <c r="K656" s="173">
        <f>E656*J656</f>
        <v>0</v>
      </c>
      <c r="Q656" s="166">
        <v>2</v>
      </c>
      <c r="AA656" s="143">
        <v>1</v>
      </c>
      <c r="AB656" s="143">
        <v>7</v>
      </c>
      <c r="AC656" s="143">
        <v>7</v>
      </c>
      <c r="BB656" s="143">
        <v>2</v>
      </c>
      <c r="BC656" s="143">
        <f>IF(BB656=1,G656,0)</f>
        <v>0</v>
      </c>
      <c r="BD656" s="143">
        <f>IF(BB656=2,G656,0)</f>
        <v>0</v>
      </c>
      <c r="BE656" s="143">
        <f>IF(BB656=3,G656,0)</f>
        <v>0</v>
      </c>
      <c r="BF656" s="143">
        <f>IF(BB656=4,G656,0)</f>
        <v>0</v>
      </c>
      <c r="BG656" s="143">
        <f>IF(BB656=5,G656,0)</f>
        <v>0</v>
      </c>
      <c r="CA656" s="143">
        <v>1</v>
      </c>
      <c r="CB656" s="143">
        <v>7</v>
      </c>
      <c r="CC656" s="166"/>
      <c r="CD656" s="166"/>
    </row>
    <row r="657" spans="1:82" ht="12.75">
      <c r="A657" s="167">
        <v>204</v>
      </c>
      <c r="B657" s="168" t="s">
        <v>900</v>
      </c>
      <c r="C657" s="169" t="s">
        <v>901</v>
      </c>
      <c r="D657" s="170" t="s">
        <v>106</v>
      </c>
      <c r="E657" s="171">
        <v>29</v>
      </c>
      <c r="F657" s="171">
        <v>0</v>
      </c>
      <c r="G657" s="172">
        <f>E657*F657</f>
        <v>0</v>
      </c>
      <c r="H657" s="173">
        <v>0.00381</v>
      </c>
      <c r="I657" s="173">
        <f>E657*H657</f>
        <v>0.11049</v>
      </c>
      <c r="J657" s="173">
        <v>0</v>
      </c>
      <c r="K657" s="173">
        <f>E657*J657</f>
        <v>0</v>
      </c>
      <c r="Q657" s="166">
        <v>2</v>
      </c>
      <c r="AA657" s="143">
        <v>1</v>
      </c>
      <c r="AB657" s="143">
        <v>7</v>
      </c>
      <c r="AC657" s="143">
        <v>7</v>
      </c>
      <c r="BB657" s="143">
        <v>2</v>
      </c>
      <c r="BC657" s="143">
        <f>IF(BB657=1,G657,0)</f>
        <v>0</v>
      </c>
      <c r="BD657" s="143">
        <f>IF(BB657=2,G657,0)</f>
        <v>0</v>
      </c>
      <c r="BE657" s="143">
        <f>IF(BB657=3,G657,0)</f>
        <v>0</v>
      </c>
      <c r="BF657" s="143">
        <f>IF(BB657=4,G657,0)</f>
        <v>0</v>
      </c>
      <c r="BG657" s="143">
        <f>IF(BB657=5,G657,0)</f>
        <v>0</v>
      </c>
      <c r="CA657" s="143">
        <v>1</v>
      </c>
      <c r="CB657" s="143">
        <v>7</v>
      </c>
      <c r="CC657" s="166"/>
      <c r="CD657" s="166"/>
    </row>
    <row r="658" spans="1:82" ht="12.75">
      <c r="A658" s="167">
        <v>205</v>
      </c>
      <c r="B658" s="168" t="s">
        <v>902</v>
      </c>
      <c r="C658" s="169" t="s">
        <v>903</v>
      </c>
      <c r="D658" s="170" t="s">
        <v>106</v>
      </c>
      <c r="E658" s="171">
        <v>23</v>
      </c>
      <c r="F658" s="171">
        <v>0</v>
      </c>
      <c r="G658" s="172">
        <f>E658*F658</f>
        <v>0</v>
      </c>
      <c r="H658" s="173">
        <v>0.00289</v>
      </c>
      <c r="I658" s="173">
        <f>E658*H658</f>
        <v>0.06647</v>
      </c>
      <c r="J658" s="173">
        <v>0</v>
      </c>
      <c r="K658" s="173">
        <f>E658*J658</f>
        <v>0</v>
      </c>
      <c r="Q658" s="166">
        <v>2</v>
      </c>
      <c r="AA658" s="143">
        <v>1</v>
      </c>
      <c r="AB658" s="143">
        <v>7</v>
      </c>
      <c r="AC658" s="143">
        <v>7</v>
      </c>
      <c r="BB658" s="143">
        <v>2</v>
      </c>
      <c r="BC658" s="143">
        <f>IF(BB658=1,G658,0)</f>
        <v>0</v>
      </c>
      <c r="BD658" s="143">
        <f>IF(BB658=2,G658,0)</f>
        <v>0</v>
      </c>
      <c r="BE658" s="143">
        <f>IF(BB658=3,G658,0)</f>
        <v>0</v>
      </c>
      <c r="BF658" s="143">
        <f>IF(BB658=4,G658,0)</f>
        <v>0</v>
      </c>
      <c r="BG658" s="143">
        <f>IF(BB658=5,G658,0)</f>
        <v>0</v>
      </c>
      <c r="CA658" s="143">
        <v>1</v>
      </c>
      <c r="CB658" s="143">
        <v>7</v>
      </c>
      <c r="CC658" s="166"/>
      <c r="CD658" s="166"/>
    </row>
    <row r="659" spans="1:82" ht="12.75">
      <c r="A659" s="167">
        <v>206</v>
      </c>
      <c r="B659" s="168" t="s">
        <v>904</v>
      </c>
      <c r="C659" s="169" t="s">
        <v>905</v>
      </c>
      <c r="D659" s="170" t="s">
        <v>106</v>
      </c>
      <c r="E659" s="171">
        <v>49.1</v>
      </c>
      <c r="F659" s="171">
        <v>0</v>
      </c>
      <c r="G659" s="172">
        <f>E659*F659</f>
        <v>0</v>
      </c>
      <c r="H659" s="173">
        <v>0.00595</v>
      </c>
      <c r="I659" s="173">
        <f>E659*H659</f>
        <v>0.29214500000000004</v>
      </c>
      <c r="J659" s="173">
        <v>0</v>
      </c>
      <c r="K659" s="173">
        <f>E659*J659</f>
        <v>0</v>
      </c>
      <c r="Q659" s="166">
        <v>2</v>
      </c>
      <c r="AA659" s="143">
        <v>1</v>
      </c>
      <c r="AB659" s="143">
        <v>7</v>
      </c>
      <c r="AC659" s="143">
        <v>7</v>
      </c>
      <c r="BB659" s="143">
        <v>2</v>
      </c>
      <c r="BC659" s="143">
        <f>IF(BB659=1,G659,0)</f>
        <v>0</v>
      </c>
      <c r="BD659" s="143">
        <f>IF(BB659=2,G659,0)</f>
        <v>0</v>
      </c>
      <c r="BE659" s="143">
        <f>IF(BB659=3,G659,0)</f>
        <v>0</v>
      </c>
      <c r="BF659" s="143">
        <f>IF(BB659=4,G659,0)</f>
        <v>0</v>
      </c>
      <c r="BG659" s="143">
        <f>IF(BB659=5,G659,0)</f>
        <v>0</v>
      </c>
      <c r="CA659" s="143">
        <v>1</v>
      </c>
      <c r="CB659" s="143">
        <v>7</v>
      </c>
      <c r="CC659" s="166"/>
      <c r="CD659" s="166"/>
    </row>
    <row r="660" spans="1:82" ht="12.75">
      <c r="A660" s="167">
        <v>207</v>
      </c>
      <c r="B660" s="168" t="s">
        <v>906</v>
      </c>
      <c r="C660" s="169" t="s">
        <v>907</v>
      </c>
      <c r="D660" s="170" t="s">
        <v>106</v>
      </c>
      <c r="E660" s="171">
        <v>39.8</v>
      </c>
      <c r="F660" s="171">
        <v>0</v>
      </c>
      <c r="G660" s="172">
        <f>E660*F660</f>
        <v>0</v>
      </c>
      <c r="H660" s="173">
        <v>0.00254</v>
      </c>
      <c r="I660" s="173">
        <f>E660*H660</f>
        <v>0.101092</v>
      </c>
      <c r="J660" s="173">
        <v>0</v>
      </c>
      <c r="K660" s="173">
        <f>E660*J660</f>
        <v>0</v>
      </c>
      <c r="Q660" s="166">
        <v>2</v>
      </c>
      <c r="AA660" s="143">
        <v>1</v>
      </c>
      <c r="AB660" s="143">
        <v>7</v>
      </c>
      <c r="AC660" s="143">
        <v>7</v>
      </c>
      <c r="BB660" s="143">
        <v>2</v>
      </c>
      <c r="BC660" s="143">
        <f>IF(BB660=1,G660,0)</f>
        <v>0</v>
      </c>
      <c r="BD660" s="143">
        <f>IF(BB660=2,G660,0)</f>
        <v>0</v>
      </c>
      <c r="BE660" s="143">
        <f>IF(BB660=3,G660,0)</f>
        <v>0</v>
      </c>
      <c r="BF660" s="143">
        <f>IF(BB660=4,G660,0)</f>
        <v>0</v>
      </c>
      <c r="BG660" s="143">
        <f>IF(BB660=5,G660,0)</f>
        <v>0</v>
      </c>
      <c r="CA660" s="143">
        <v>1</v>
      </c>
      <c r="CB660" s="143">
        <v>7</v>
      </c>
      <c r="CC660" s="166"/>
      <c r="CD660" s="166"/>
    </row>
    <row r="661" spans="1:17" ht="12.75">
      <c r="A661" s="174"/>
      <c r="B661" s="175"/>
      <c r="C661" s="228" t="s">
        <v>546</v>
      </c>
      <c r="D661" s="229"/>
      <c r="E661" s="177">
        <v>35</v>
      </c>
      <c r="F661" s="178"/>
      <c r="G661" s="179"/>
      <c r="H661" s="180"/>
      <c r="I661" s="181"/>
      <c r="J661" s="180"/>
      <c r="K661" s="181"/>
      <c r="M661" s="176" t="s">
        <v>546</v>
      </c>
      <c r="O661" s="176"/>
      <c r="Q661" s="166"/>
    </row>
    <row r="662" spans="1:17" ht="12.75">
      <c r="A662" s="174"/>
      <c r="B662" s="175"/>
      <c r="C662" s="228" t="s">
        <v>547</v>
      </c>
      <c r="D662" s="229"/>
      <c r="E662" s="177">
        <v>1.2</v>
      </c>
      <c r="F662" s="178"/>
      <c r="G662" s="179"/>
      <c r="H662" s="180"/>
      <c r="I662" s="181"/>
      <c r="J662" s="180"/>
      <c r="K662" s="181"/>
      <c r="M662" s="176" t="s">
        <v>547</v>
      </c>
      <c r="O662" s="176"/>
      <c r="Q662" s="166"/>
    </row>
    <row r="663" spans="1:17" ht="12.75">
      <c r="A663" s="174"/>
      <c r="B663" s="175"/>
      <c r="C663" s="228" t="s">
        <v>548</v>
      </c>
      <c r="D663" s="229"/>
      <c r="E663" s="177">
        <v>1.2</v>
      </c>
      <c r="F663" s="178"/>
      <c r="G663" s="179"/>
      <c r="H663" s="180"/>
      <c r="I663" s="181"/>
      <c r="J663" s="180"/>
      <c r="K663" s="181"/>
      <c r="M663" s="176" t="s">
        <v>548</v>
      </c>
      <c r="O663" s="176"/>
      <c r="Q663" s="166"/>
    </row>
    <row r="664" spans="1:17" ht="12.75">
      <c r="A664" s="174"/>
      <c r="B664" s="175"/>
      <c r="C664" s="228" t="s">
        <v>549</v>
      </c>
      <c r="D664" s="229"/>
      <c r="E664" s="177">
        <v>2.4</v>
      </c>
      <c r="F664" s="178"/>
      <c r="G664" s="179"/>
      <c r="H664" s="180"/>
      <c r="I664" s="181"/>
      <c r="J664" s="180"/>
      <c r="K664" s="181"/>
      <c r="M664" s="176" t="s">
        <v>549</v>
      </c>
      <c r="O664" s="176"/>
      <c r="Q664" s="166"/>
    </row>
    <row r="665" spans="1:82" ht="12.75">
      <c r="A665" s="167">
        <v>208</v>
      </c>
      <c r="B665" s="168" t="s">
        <v>908</v>
      </c>
      <c r="C665" s="169" t="s">
        <v>909</v>
      </c>
      <c r="D665" s="170" t="s">
        <v>106</v>
      </c>
      <c r="E665" s="171">
        <v>2.4</v>
      </c>
      <c r="F665" s="171">
        <v>0</v>
      </c>
      <c r="G665" s="172">
        <f aca="true" t="shared" si="8" ref="G665:G670">E665*F665</f>
        <v>0</v>
      </c>
      <c r="H665" s="173">
        <v>0.00396</v>
      </c>
      <c r="I665" s="173">
        <f aca="true" t="shared" si="9" ref="I665:I670">E665*H665</f>
        <v>0.009504</v>
      </c>
      <c r="J665" s="173">
        <v>0</v>
      </c>
      <c r="K665" s="173">
        <f aca="true" t="shared" si="10" ref="K665:K670">E665*J665</f>
        <v>0</v>
      </c>
      <c r="Q665" s="166">
        <v>2</v>
      </c>
      <c r="AA665" s="143">
        <v>1</v>
      </c>
      <c r="AB665" s="143">
        <v>7</v>
      </c>
      <c r="AC665" s="143">
        <v>7</v>
      </c>
      <c r="BB665" s="143">
        <v>2</v>
      </c>
      <c r="BC665" s="143">
        <f aca="true" t="shared" si="11" ref="BC665:BC670">IF(BB665=1,G665,0)</f>
        <v>0</v>
      </c>
      <c r="BD665" s="143">
        <f aca="true" t="shared" si="12" ref="BD665:BD670">IF(BB665=2,G665,0)</f>
        <v>0</v>
      </c>
      <c r="BE665" s="143">
        <f aca="true" t="shared" si="13" ref="BE665:BE670">IF(BB665=3,G665,0)</f>
        <v>0</v>
      </c>
      <c r="BF665" s="143">
        <f aca="true" t="shared" si="14" ref="BF665:BF670">IF(BB665=4,G665,0)</f>
        <v>0</v>
      </c>
      <c r="BG665" s="143">
        <f aca="true" t="shared" si="15" ref="BG665:BG670">IF(BB665=5,G665,0)</f>
        <v>0</v>
      </c>
      <c r="CA665" s="143">
        <v>1</v>
      </c>
      <c r="CB665" s="143">
        <v>7</v>
      </c>
      <c r="CC665" s="166"/>
      <c r="CD665" s="166"/>
    </row>
    <row r="666" spans="1:82" ht="12.75">
      <c r="A666" s="167">
        <v>209</v>
      </c>
      <c r="B666" s="168" t="s">
        <v>910</v>
      </c>
      <c r="C666" s="169" t="s">
        <v>911</v>
      </c>
      <c r="D666" s="170" t="s">
        <v>106</v>
      </c>
      <c r="E666" s="171">
        <v>49.1</v>
      </c>
      <c r="F666" s="171">
        <v>0</v>
      </c>
      <c r="G666" s="172">
        <f t="shared" si="8"/>
        <v>0</v>
      </c>
      <c r="H666" s="173">
        <v>0.00396</v>
      </c>
      <c r="I666" s="173">
        <f t="shared" si="9"/>
        <v>0.194436</v>
      </c>
      <c r="J666" s="173">
        <v>0</v>
      </c>
      <c r="K666" s="173">
        <f t="shared" si="10"/>
        <v>0</v>
      </c>
      <c r="Q666" s="166">
        <v>2</v>
      </c>
      <c r="AA666" s="143">
        <v>1</v>
      </c>
      <c r="AB666" s="143">
        <v>0</v>
      </c>
      <c r="AC666" s="143">
        <v>0</v>
      </c>
      <c r="BB666" s="143">
        <v>2</v>
      </c>
      <c r="BC666" s="143">
        <f t="shared" si="11"/>
        <v>0</v>
      </c>
      <c r="BD666" s="143">
        <f t="shared" si="12"/>
        <v>0</v>
      </c>
      <c r="BE666" s="143">
        <f t="shared" si="13"/>
        <v>0</v>
      </c>
      <c r="BF666" s="143">
        <f t="shared" si="14"/>
        <v>0</v>
      </c>
      <c r="BG666" s="143">
        <f t="shared" si="15"/>
        <v>0</v>
      </c>
      <c r="CA666" s="143">
        <v>1</v>
      </c>
      <c r="CB666" s="143">
        <v>0</v>
      </c>
      <c r="CC666" s="166"/>
      <c r="CD666" s="166"/>
    </row>
    <row r="667" spans="1:82" ht="12.75">
      <c r="A667" s="167">
        <v>210</v>
      </c>
      <c r="B667" s="168" t="s">
        <v>912</v>
      </c>
      <c r="C667" s="169" t="s">
        <v>913</v>
      </c>
      <c r="D667" s="170" t="s">
        <v>106</v>
      </c>
      <c r="E667" s="171">
        <v>48.95</v>
      </c>
      <c r="F667" s="171">
        <v>0</v>
      </c>
      <c r="G667" s="172">
        <f t="shared" si="8"/>
        <v>0</v>
      </c>
      <c r="H667" s="173">
        <v>0.00203</v>
      </c>
      <c r="I667" s="173">
        <f t="shared" si="9"/>
        <v>0.09936850000000001</v>
      </c>
      <c r="J667" s="173">
        <v>0</v>
      </c>
      <c r="K667" s="173">
        <f t="shared" si="10"/>
        <v>0</v>
      </c>
      <c r="Q667" s="166">
        <v>2</v>
      </c>
      <c r="AA667" s="143">
        <v>1</v>
      </c>
      <c r="AB667" s="143">
        <v>7</v>
      </c>
      <c r="AC667" s="143">
        <v>7</v>
      </c>
      <c r="BB667" s="143">
        <v>2</v>
      </c>
      <c r="BC667" s="143">
        <f t="shared" si="11"/>
        <v>0</v>
      </c>
      <c r="BD667" s="143">
        <f t="shared" si="12"/>
        <v>0</v>
      </c>
      <c r="BE667" s="143">
        <f t="shared" si="13"/>
        <v>0</v>
      </c>
      <c r="BF667" s="143">
        <f t="shared" si="14"/>
        <v>0</v>
      </c>
      <c r="BG667" s="143">
        <f t="shared" si="15"/>
        <v>0</v>
      </c>
      <c r="CA667" s="143">
        <v>1</v>
      </c>
      <c r="CB667" s="143">
        <v>7</v>
      </c>
      <c r="CC667" s="166"/>
      <c r="CD667" s="166"/>
    </row>
    <row r="668" spans="1:82" ht="12.75">
      <c r="A668" s="167">
        <v>211</v>
      </c>
      <c r="B668" s="168" t="s">
        <v>884</v>
      </c>
      <c r="C668" s="169" t="s">
        <v>914</v>
      </c>
      <c r="D668" s="170" t="s">
        <v>142</v>
      </c>
      <c r="E668" s="171">
        <v>2</v>
      </c>
      <c r="F668" s="171">
        <v>0</v>
      </c>
      <c r="G668" s="172">
        <f t="shared" si="8"/>
        <v>0</v>
      </c>
      <c r="H668" s="173">
        <v>0</v>
      </c>
      <c r="I668" s="173">
        <f t="shared" si="9"/>
        <v>0</v>
      </c>
      <c r="J668" s="173">
        <v>0</v>
      </c>
      <c r="K668" s="173">
        <f t="shared" si="10"/>
        <v>0</v>
      </c>
      <c r="Q668" s="166">
        <v>2</v>
      </c>
      <c r="AA668" s="143">
        <v>12</v>
      </c>
      <c r="AB668" s="143">
        <v>0</v>
      </c>
      <c r="AC668" s="143">
        <v>166</v>
      </c>
      <c r="BB668" s="143">
        <v>2</v>
      </c>
      <c r="BC668" s="143">
        <f t="shared" si="11"/>
        <v>0</v>
      </c>
      <c r="BD668" s="143">
        <f t="shared" si="12"/>
        <v>0</v>
      </c>
      <c r="BE668" s="143">
        <f t="shared" si="13"/>
        <v>0</v>
      </c>
      <c r="BF668" s="143">
        <f t="shared" si="14"/>
        <v>0</v>
      </c>
      <c r="BG668" s="143">
        <f t="shared" si="15"/>
        <v>0</v>
      </c>
      <c r="CA668" s="143">
        <v>12</v>
      </c>
      <c r="CB668" s="143">
        <v>0</v>
      </c>
      <c r="CC668" s="166"/>
      <c r="CD668" s="166"/>
    </row>
    <row r="669" spans="1:82" ht="12.75">
      <c r="A669" s="167">
        <v>212</v>
      </c>
      <c r="B669" s="168" t="s">
        <v>884</v>
      </c>
      <c r="C669" s="169" t="s">
        <v>915</v>
      </c>
      <c r="D669" s="170" t="s">
        <v>142</v>
      </c>
      <c r="E669" s="171">
        <v>2</v>
      </c>
      <c r="F669" s="171">
        <v>0</v>
      </c>
      <c r="G669" s="172">
        <f t="shared" si="8"/>
        <v>0</v>
      </c>
      <c r="H669" s="173">
        <v>0</v>
      </c>
      <c r="I669" s="173">
        <f t="shared" si="9"/>
        <v>0</v>
      </c>
      <c r="J669" s="173">
        <v>0</v>
      </c>
      <c r="K669" s="173">
        <f t="shared" si="10"/>
        <v>0</v>
      </c>
      <c r="Q669" s="166">
        <v>2</v>
      </c>
      <c r="AA669" s="143">
        <v>12</v>
      </c>
      <c r="AB669" s="143">
        <v>0</v>
      </c>
      <c r="AC669" s="143">
        <v>167</v>
      </c>
      <c r="BB669" s="143">
        <v>2</v>
      </c>
      <c r="BC669" s="143">
        <f t="shared" si="11"/>
        <v>0</v>
      </c>
      <c r="BD669" s="143">
        <f t="shared" si="12"/>
        <v>0</v>
      </c>
      <c r="BE669" s="143">
        <f t="shared" si="13"/>
        <v>0</v>
      </c>
      <c r="BF669" s="143">
        <f t="shared" si="14"/>
        <v>0</v>
      </c>
      <c r="BG669" s="143">
        <f t="shared" si="15"/>
        <v>0</v>
      </c>
      <c r="CA669" s="143">
        <v>12</v>
      </c>
      <c r="CB669" s="143">
        <v>0</v>
      </c>
      <c r="CC669" s="166"/>
      <c r="CD669" s="166"/>
    </row>
    <row r="670" spans="1:82" ht="12.75">
      <c r="A670" s="167">
        <v>213</v>
      </c>
      <c r="B670" s="168" t="s">
        <v>916</v>
      </c>
      <c r="C670" s="169" t="s">
        <v>917</v>
      </c>
      <c r="D670" s="170" t="s">
        <v>110</v>
      </c>
      <c r="E670" s="171">
        <v>35.9135</v>
      </c>
      <c r="F670" s="171">
        <v>0</v>
      </c>
      <c r="G670" s="172">
        <f t="shared" si="8"/>
        <v>0</v>
      </c>
      <c r="H670" s="173">
        <v>0.07</v>
      </c>
      <c r="I670" s="173">
        <f t="shared" si="9"/>
        <v>2.513945</v>
      </c>
      <c r="J670" s="173">
        <v>0</v>
      </c>
      <c r="K670" s="173">
        <f t="shared" si="10"/>
        <v>0</v>
      </c>
      <c r="Q670" s="166">
        <v>2</v>
      </c>
      <c r="AA670" s="143">
        <v>12</v>
      </c>
      <c r="AB670" s="143">
        <v>0</v>
      </c>
      <c r="AC670" s="143">
        <v>185</v>
      </c>
      <c r="BB670" s="143">
        <v>2</v>
      </c>
      <c r="BC670" s="143">
        <f t="shared" si="11"/>
        <v>0</v>
      </c>
      <c r="BD670" s="143">
        <f t="shared" si="12"/>
        <v>0</v>
      </c>
      <c r="BE670" s="143">
        <f t="shared" si="13"/>
        <v>0</v>
      </c>
      <c r="BF670" s="143">
        <f t="shared" si="14"/>
        <v>0</v>
      </c>
      <c r="BG670" s="143">
        <f t="shared" si="15"/>
        <v>0</v>
      </c>
      <c r="CA670" s="143">
        <v>12</v>
      </c>
      <c r="CB670" s="143">
        <v>0</v>
      </c>
      <c r="CC670" s="166"/>
      <c r="CD670" s="166"/>
    </row>
    <row r="671" spans="1:17" ht="12.75">
      <c r="A671" s="174"/>
      <c r="B671" s="175"/>
      <c r="C671" s="228" t="s">
        <v>918</v>
      </c>
      <c r="D671" s="229"/>
      <c r="E671" s="177">
        <v>35.9135</v>
      </c>
      <c r="F671" s="178"/>
      <c r="G671" s="179"/>
      <c r="H671" s="180"/>
      <c r="I671" s="181"/>
      <c r="J671" s="180"/>
      <c r="K671" s="181"/>
      <c r="M671" s="176" t="s">
        <v>918</v>
      </c>
      <c r="O671" s="176"/>
      <c r="Q671" s="166"/>
    </row>
    <row r="672" spans="1:82" ht="12.75">
      <c r="A672" s="167">
        <v>214</v>
      </c>
      <c r="B672" s="168" t="s">
        <v>919</v>
      </c>
      <c r="C672" s="169" t="s">
        <v>920</v>
      </c>
      <c r="D672" s="170" t="s">
        <v>106</v>
      </c>
      <c r="E672" s="171">
        <v>38.76</v>
      </c>
      <c r="F672" s="171">
        <v>0</v>
      </c>
      <c r="G672" s="172">
        <f>E672*F672</f>
        <v>0</v>
      </c>
      <c r="H672" s="173">
        <v>0</v>
      </c>
      <c r="I672" s="173">
        <f>E672*H672</f>
        <v>0</v>
      </c>
      <c r="J672" s="173">
        <v>0</v>
      </c>
      <c r="K672" s="173">
        <f>E672*J672</f>
        <v>0</v>
      </c>
      <c r="Q672" s="166">
        <v>2</v>
      </c>
      <c r="AA672" s="143">
        <v>12</v>
      </c>
      <c r="AB672" s="143">
        <v>0</v>
      </c>
      <c r="AC672" s="143">
        <v>130</v>
      </c>
      <c r="BB672" s="143">
        <v>2</v>
      </c>
      <c r="BC672" s="143">
        <f>IF(BB672=1,G672,0)</f>
        <v>0</v>
      </c>
      <c r="BD672" s="143">
        <f>IF(BB672=2,G672,0)</f>
        <v>0</v>
      </c>
      <c r="BE672" s="143">
        <f>IF(BB672=3,G672,0)</f>
        <v>0</v>
      </c>
      <c r="BF672" s="143">
        <f>IF(BB672=4,G672,0)</f>
        <v>0</v>
      </c>
      <c r="BG672" s="143">
        <f>IF(BB672=5,G672,0)</f>
        <v>0</v>
      </c>
      <c r="CA672" s="143">
        <v>12</v>
      </c>
      <c r="CB672" s="143">
        <v>0</v>
      </c>
      <c r="CC672" s="166"/>
      <c r="CD672" s="166"/>
    </row>
    <row r="673" spans="1:82" ht="12.75">
      <c r="A673" s="167">
        <v>215</v>
      </c>
      <c r="B673" s="168" t="s">
        <v>921</v>
      </c>
      <c r="C673" s="169" t="s">
        <v>922</v>
      </c>
      <c r="D673" s="170" t="s">
        <v>106</v>
      </c>
      <c r="E673" s="171">
        <v>33.15</v>
      </c>
      <c r="F673" s="171">
        <v>0</v>
      </c>
      <c r="G673" s="172">
        <f>E673*F673</f>
        <v>0</v>
      </c>
      <c r="H673" s="173">
        <v>0</v>
      </c>
      <c r="I673" s="173">
        <f>E673*H673</f>
        <v>0</v>
      </c>
      <c r="J673" s="173">
        <v>0</v>
      </c>
      <c r="K673" s="173">
        <f>E673*J673</f>
        <v>0</v>
      </c>
      <c r="Q673" s="166">
        <v>2</v>
      </c>
      <c r="AA673" s="143">
        <v>12</v>
      </c>
      <c r="AB673" s="143">
        <v>0</v>
      </c>
      <c r="AC673" s="143">
        <v>131</v>
      </c>
      <c r="BB673" s="143">
        <v>2</v>
      </c>
      <c r="BC673" s="143">
        <f>IF(BB673=1,G673,0)</f>
        <v>0</v>
      </c>
      <c r="BD673" s="143">
        <f>IF(BB673=2,G673,0)</f>
        <v>0</v>
      </c>
      <c r="BE673" s="143">
        <f>IF(BB673=3,G673,0)</f>
        <v>0</v>
      </c>
      <c r="BF673" s="143">
        <f>IF(BB673=4,G673,0)</f>
        <v>0</v>
      </c>
      <c r="BG673" s="143">
        <f>IF(BB673=5,G673,0)</f>
        <v>0</v>
      </c>
      <c r="CA673" s="143">
        <v>12</v>
      </c>
      <c r="CB673" s="143">
        <v>0</v>
      </c>
      <c r="CC673" s="166"/>
      <c r="CD673" s="166"/>
    </row>
    <row r="674" spans="1:17" ht="12.75">
      <c r="A674" s="174"/>
      <c r="B674" s="175"/>
      <c r="C674" s="228" t="s">
        <v>923</v>
      </c>
      <c r="D674" s="229"/>
      <c r="E674" s="177">
        <v>33.15</v>
      </c>
      <c r="F674" s="178"/>
      <c r="G674" s="179"/>
      <c r="H674" s="180"/>
      <c r="I674" s="181"/>
      <c r="J674" s="180"/>
      <c r="K674" s="181"/>
      <c r="M674" s="176" t="s">
        <v>923</v>
      </c>
      <c r="O674" s="176"/>
      <c r="Q674" s="166"/>
    </row>
    <row r="675" spans="1:82" ht="12.75">
      <c r="A675" s="167">
        <v>216</v>
      </c>
      <c r="B675" s="168" t="s">
        <v>924</v>
      </c>
      <c r="C675" s="169" t="s">
        <v>925</v>
      </c>
      <c r="D675" s="170" t="s">
        <v>106</v>
      </c>
      <c r="E675" s="171">
        <v>10.34</v>
      </c>
      <c r="F675" s="171">
        <v>0</v>
      </c>
      <c r="G675" s="172">
        <f>E675*F675</f>
        <v>0</v>
      </c>
      <c r="H675" s="173">
        <v>0</v>
      </c>
      <c r="I675" s="173">
        <f>E675*H675</f>
        <v>0</v>
      </c>
      <c r="J675" s="173">
        <v>0</v>
      </c>
      <c r="K675" s="173">
        <f>E675*J675</f>
        <v>0</v>
      </c>
      <c r="Q675" s="166">
        <v>2</v>
      </c>
      <c r="AA675" s="143">
        <v>12</v>
      </c>
      <c r="AB675" s="143">
        <v>0</v>
      </c>
      <c r="AC675" s="143">
        <v>132</v>
      </c>
      <c r="BB675" s="143">
        <v>2</v>
      </c>
      <c r="BC675" s="143">
        <f>IF(BB675=1,G675,0)</f>
        <v>0</v>
      </c>
      <c r="BD675" s="143">
        <f>IF(BB675=2,G675,0)</f>
        <v>0</v>
      </c>
      <c r="BE675" s="143">
        <f>IF(BB675=3,G675,0)</f>
        <v>0</v>
      </c>
      <c r="BF675" s="143">
        <f>IF(BB675=4,G675,0)</f>
        <v>0</v>
      </c>
      <c r="BG675" s="143">
        <f>IF(BB675=5,G675,0)</f>
        <v>0</v>
      </c>
      <c r="CA675" s="143">
        <v>12</v>
      </c>
      <c r="CB675" s="143">
        <v>0</v>
      </c>
      <c r="CC675" s="166"/>
      <c r="CD675" s="166"/>
    </row>
    <row r="676" spans="1:82" ht="12.75">
      <c r="A676" s="167">
        <v>217</v>
      </c>
      <c r="B676" s="168" t="s">
        <v>926</v>
      </c>
      <c r="C676" s="169" t="s">
        <v>927</v>
      </c>
      <c r="D676" s="170" t="s">
        <v>142</v>
      </c>
      <c r="E676" s="171">
        <v>22</v>
      </c>
      <c r="F676" s="171">
        <v>0</v>
      </c>
      <c r="G676" s="172">
        <f>E676*F676</f>
        <v>0</v>
      </c>
      <c r="H676" s="173">
        <v>0</v>
      </c>
      <c r="I676" s="173">
        <f>E676*H676</f>
        <v>0</v>
      </c>
      <c r="J676" s="173">
        <v>0</v>
      </c>
      <c r="K676" s="173">
        <f>E676*J676</f>
        <v>0</v>
      </c>
      <c r="Q676" s="166">
        <v>2</v>
      </c>
      <c r="AA676" s="143">
        <v>12</v>
      </c>
      <c r="AB676" s="143">
        <v>0</v>
      </c>
      <c r="AC676" s="143">
        <v>133</v>
      </c>
      <c r="BB676" s="143">
        <v>2</v>
      </c>
      <c r="BC676" s="143">
        <f>IF(BB676=1,G676,0)</f>
        <v>0</v>
      </c>
      <c r="BD676" s="143">
        <f>IF(BB676=2,G676,0)</f>
        <v>0</v>
      </c>
      <c r="BE676" s="143">
        <f>IF(BB676=3,G676,0)</f>
        <v>0</v>
      </c>
      <c r="BF676" s="143">
        <f>IF(BB676=4,G676,0)</f>
        <v>0</v>
      </c>
      <c r="BG676" s="143">
        <f>IF(BB676=5,G676,0)</f>
        <v>0</v>
      </c>
      <c r="CA676" s="143">
        <v>12</v>
      </c>
      <c r="CB676" s="143">
        <v>0</v>
      </c>
      <c r="CC676" s="166"/>
      <c r="CD676" s="166"/>
    </row>
    <row r="677" spans="1:82" ht="12.75">
      <c r="A677" s="167">
        <v>218</v>
      </c>
      <c r="B677" s="168" t="s">
        <v>928</v>
      </c>
      <c r="C677" s="169" t="s">
        <v>929</v>
      </c>
      <c r="D677" s="170" t="s">
        <v>106</v>
      </c>
      <c r="E677" s="171">
        <v>38.2</v>
      </c>
      <c r="F677" s="171">
        <v>0</v>
      </c>
      <c r="G677" s="172">
        <f>E677*F677</f>
        <v>0</v>
      </c>
      <c r="H677" s="173">
        <v>0</v>
      </c>
      <c r="I677" s="173">
        <f>E677*H677</f>
        <v>0</v>
      </c>
      <c r="J677" s="173">
        <v>0</v>
      </c>
      <c r="K677" s="173">
        <f>E677*J677</f>
        <v>0</v>
      </c>
      <c r="Q677" s="166">
        <v>2</v>
      </c>
      <c r="AA677" s="143">
        <v>12</v>
      </c>
      <c r="AB677" s="143">
        <v>0</v>
      </c>
      <c r="AC677" s="143">
        <v>123</v>
      </c>
      <c r="BB677" s="143">
        <v>2</v>
      </c>
      <c r="BC677" s="143">
        <f>IF(BB677=1,G677,0)</f>
        <v>0</v>
      </c>
      <c r="BD677" s="143">
        <f>IF(BB677=2,G677,0)</f>
        <v>0</v>
      </c>
      <c r="BE677" s="143">
        <f>IF(BB677=3,G677,0)</f>
        <v>0</v>
      </c>
      <c r="BF677" s="143">
        <f>IF(BB677=4,G677,0)</f>
        <v>0</v>
      </c>
      <c r="BG677" s="143">
        <f>IF(BB677=5,G677,0)</f>
        <v>0</v>
      </c>
      <c r="CA677" s="143">
        <v>12</v>
      </c>
      <c r="CB677" s="143">
        <v>0</v>
      </c>
      <c r="CC677" s="166"/>
      <c r="CD677" s="166"/>
    </row>
    <row r="678" spans="1:82" ht="12.75">
      <c r="A678" s="167">
        <v>219</v>
      </c>
      <c r="B678" s="168" t="s">
        <v>930</v>
      </c>
      <c r="C678" s="169" t="s">
        <v>931</v>
      </c>
      <c r="D678" s="170" t="s">
        <v>61</v>
      </c>
      <c r="E678" s="171"/>
      <c r="F678" s="171">
        <v>0</v>
      </c>
      <c r="G678" s="172">
        <f>E678*F678</f>
        <v>0</v>
      </c>
      <c r="H678" s="173">
        <v>0</v>
      </c>
      <c r="I678" s="173">
        <f>E678*H678</f>
        <v>0</v>
      </c>
      <c r="J678" s="173">
        <v>0</v>
      </c>
      <c r="K678" s="173">
        <f>E678*J678</f>
        <v>0</v>
      </c>
      <c r="Q678" s="166">
        <v>2</v>
      </c>
      <c r="AA678" s="143">
        <v>7</v>
      </c>
      <c r="AB678" s="143">
        <v>1002</v>
      </c>
      <c r="AC678" s="143">
        <v>5</v>
      </c>
      <c r="BB678" s="143">
        <v>2</v>
      </c>
      <c r="BC678" s="143">
        <f>IF(BB678=1,G678,0)</f>
        <v>0</v>
      </c>
      <c r="BD678" s="143">
        <f>IF(BB678=2,G678,0)</f>
        <v>0</v>
      </c>
      <c r="BE678" s="143">
        <f>IF(BB678=3,G678,0)</f>
        <v>0</v>
      </c>
      <c r="BF678" s="143">
        <f>IF(BB678=4,G678,0)</f>
        <v>0</v>
      </c>
      <c r="BG678" s="143">
        <f>IF(BB678=5,G678,0)</f>
        <v>0</v>
      </c>
      <c r="CA678" s="143">
        <v>7</v>
      </c>
      <c r="CB678" s="143">
        <v>1002</v>
      </c>
      <c r="CC678" s="166"/>
      <c r="CD678" s="166"/>
    </row>
    <row r="679" spans="1:59" ht="12.75">
      <c r="A679" s="182"/>
      <c r="B679" s="183" t="s">
        <v>79</v>
      </c>
      <c r="C679" s="184" t="str">
        <f>CONCATENATE(B647," ",C647)</f>
        <v>764 Konstrukce klempířské</v>
      </c>
      <c r="D679" s="185"/>
      <c r="E679" s="186"/>
      <c r="F679" s="187"/>
      <c r="G679" s="188">
        <f>SUM(G647:G678)</f>
        <v>0</v>
      </c>
      <c r="H679" s="189"/>
      <c r="I679" s="190">
        <f>SUM(I647:I678)</f>
        <v>7.105631499999999</v>
      </c>
      <c r="J679" s="189"/>
      <c r="K679" s="190">
        <f>SUM(K647:K678)</f>
        <v>0</v>
      </c>
      <c r="Q679" s="166">
        <v>4</v>
      </c>
      <c r="BC679" s="191">
        <f>SUM(BC647:BC678)</f>
        <v>0</v>
      </c>
      <c r="BD679" s="191">
        <f>SUM(BD647:BD678)</f>
        <v>0</v>
      </c>
      <c r="BE679" s="191">
        <f>SUM(BE647:BE678)</f>
        <v>0</v>
      </c>
      <c r="BF679" s="191">
        <f>SUM(BF647:BF678)</f>
        <v>0</v>
      </c>
      <c r="BG679" s="191">
        <f>SUM(BG647:BG678)</f>
        <v>0</v>
      </c>
    </row>
    <row r="680" spans="1:17" ht="12.75">
      <c r="A680" s="158" t="s">
        <v>76</v>
      </c>
      <c r="B680" s="159" t="s">
        <v>932</v>
      </c>
      <c r="C680" s="160" t="s">
        <v>933</v>
      </c>
      <c r="D680" s="161"/>
      <c r="E680" s="162"/>
      <c r="F680" s="162"/>
      <c r="G680" s="163"/>
      <c r="H680" s="164"/>
      <c r="I680" s="165"/>
      <c r="J680" s="164"/>
      <c r="K680" s="165"/>
      <c r="Q680" s="166">
        <v>1</v>
      </c>
    </row>
    <row r="681" spans="1:82" ht="22.5">
      <c r="A681" s="167">
        <v>220</v>
      </c>
      <c r="B681" s="168" t="s">
        <v>934</v>
      </c>
      <c r="C681" s="169" t="s">
        <v>935</v>
      </c>
      <c r="D681" s="170" t="s">
        <v>142</v>
      </c>
      <c r="E681" s="171">
        <v>2</v>
      </c>
      <c r="F681" s="171">
        <v>0</v>
      </c>
      <c r="G681" s="172">
        <f aca="true" t="shared" si="16" ref="G681:G691">E681*F681</f>
        <v>0</v>
      </c>
      <c r="H681" s="173">
        <v>0</v>
      </c>
      <c r="I681" s="173">
        <f aca="true" t="shared" si="17" ref="I681:I691">E681*H681</f>
        <v>0</v>
      </c>
      <c r="J681" s="173">
        <v>0</v>
      </c>
      <c r="K681" s="173">
        <f aca="true" t="shared" si="18" ref="K681:K691">E681*J681</f>
        <v>0</v>
      </c>
      <c r="Q681" s="166">
        <v>2</v>
      </c>
      <c r="AA681" s="143">
        <v>12</v>
      </c>
      <c r="AB681" s="143">
        <v>0</v>
      </c>
      <c r="AC681" s="143">
        <v>277</v>
      </c>
      <c r="BB681" s="143">
        <v>2</v>
      </c>
      <c r="BC681" s="143">
        <f aca="true" t="shared" si="19" ref="BC681:BC691">IF(BB681=1,G681,0)</f>
        <v>0</v>
      </c>
      <c r="BD681" s="143">
        <f aca="true" t="shared" si="20" ref="BD681:BD691">IF(BB681=2,G681,0)</f>
        <v>0</v>
      </c>
      <c r="BE681" s="143">
        <f aca="true" t="shared" si="21" ref="BE681:BE691">IF(BB681=3,G681,0)</f>
        <v>0</v>
      </c>
      <c r="BF681" s="143">
        <f aca="true" t="shared" si="22" ref="BF681:BF691">IF(BB681=4,G681,0)</f>
        <v>0</v>
      </c>
      <c r="BG681" s="143">
        <f aca="true" t="shared" si="23" ref="BG681:BG691">IF(BB681=5,G681,0)</f>
        <v>0</v>
      </c>
      <c r="CA681" s="143">
        <v>12</v>
      </c>
      <c r="CB681" s="143">
        <v>0</v>
      </c>
      <c r="CC681" s="166"/>
      <c r="CD681" s="166"/>
    </row>
    <row r="682" spans="1:82" ht="12.75">
      <c r="A682" s="167">
        <v>221</v>
      </c>
      <c r="B682" s="168" t="s">
        <v>936</v>
      </c>
      <c r="C682" s="169" t="s">
        <v>937</v>
      </c>
      <c r="D682" s="170" t="s">
        <v>142</v>
      </c>
      <c r="E682" s="171">
        <v>2</v>
      </c>
      <c r="F682" s="171">
        <v>0</v>
      </c>
      <c r="G682" s="172">
        <f t="shared" si="16"/>
        <v>0</v>
      </c>
      <c r="H682" s="173">
        <v>0</v>
      </c>
      <c r="I682" s="173">
        <f t="shared" si="17"/>
        <v>0</v>
      </c>
      <c r="J682" s="173">
        <v>0</v>
      </c>
      <c r="K682" s="173">
        <f t="shared" si="18"/>
        <v>0</v>
      </c>
      <c r="Q682" s="166">
        <v>2</v>
      </c>
      <c r="AA682" s="143">
        <v>12</v>
      </c>
      <c r="AB682" s="143">
        <v>0</v>
      </c>
      <c r="AC682" s="143">
        <v>283</v>
      </c>
      <c r="BB682" s="143">
        <v>2</v>
      </c>
      <c r="BC682" s="143">
        <f t="shared" si="19"/>
        <v>0</v>
      </c>
      <c r="BD682" s="143">
        <f t="shared" si="20"/>
        <v>0</v>
      </c>
      <c r="BE682" s="143">
        <f t="shared" si="21"/>
        <v>0</v>
      </c>
      <c r="BF682" s="143">
        <f t="shared" si="22"/>
        <v>0</v>
      </c>
      <c r="BG682" s="143">
        <f t="shared" si="23"/>
        <v>0</v>
      </c>
      <c r="CA682" s="143">
        <v>12</v>
      </c>
      <c r="CB682" s="143">
        <v>0</v>
      </c>
      <c r="CC682" s="166"/>
      <c r="CD682" s="166"/>
    </row>
    <row r="683" spans="1:82" ht="12.75">
      <c r="A683" s="167">
        <v>222</v>
      </c>
      <c r="B683" s="168" t="s">
        <v>938</v>
      </c>
      <c r="C683" s="169" t="s">
        <v>939</v>
      </c>
      <c r="D683" s="170" t="s">
        <v>142</v>
      </c>
      <c r="E683" s="171">
        <v>9</v>
      </c>
      <c r="F683" s="171">
        <v>0</v>
      </c>
      <c r="G683" s="172">
        <f t="shared" si="16"/>
        <v>0</v>
      </c>
      <c r="H683" s="173">
        <v>0</v>
      </c>
      <c r="I683" s="173">
        <f t="shared" si="17"/>
        <v>0</v>
      </c>
      <c r="J683" s="173">
        <v>0</v>
      </c>
      <c r="K683" s="173">
        <f t="shared" si="18"/>
        <v>0</v>
      </c>
      <c r="Q683" s="166">
        <v>2</v>
      </c>
      <c r="AA683" s="143">
        <v>12</v>
      </c>
      <c r="AB683" s="143">
        <v>0</v>
      </c>
      <c r="AC683" s="143">
        <v>278</v>
      </c>
      <c r="BB683" s="143">
        <v>2</v>
      </c>
      <c r="BC683" s="143">
        <f t="shared" si="19"/>
        <v>0</v>
      </c>
      <c r="BD683" s="143">
        <f t="shared" si="20"/>
        <v>0</v>
      </c>
      <c r="BE683" s="143">
        <f t="shared" si="21"/>
        <v>0</v>
      </c>
      <c r="BF683" s="143">
        <f t="shared" si="22"/>
        <v>0</v>
      </c>
      <c r="BG683" s="143">
        <f t="shared" si="23"/>
        <v>0</v>
      </c>
      <c r="CA683" s="143">
        <v>12</v>
      </c>
      <c r="CB683" s="143">
        <v>0</v>
      </c>
      <c r="CC683" s="166"/>
      <c r="CD683" s="166"/>
    </row>
    <row r="684" spans="1:82" ht="22.5">
      <c r="A684" s="167">
        <v>223</v>
      </c>
      <c r="B684" s="168" t="s">
        <v>940</v>
      </c>
      <c r="C684" s="169" t="s">
        <v>941</v>
      </c>
      <c r="D684" s="170" t="s">
        <v>142</v>
      </c>
      <c r="E684" s="171">
        <v>1</v>
      </c>
      <c r="F684" s="171">
        <v>0</v>
      </c>
      <c r="G684" s="172">
        <f t="shared" si="16"/>
        <v>0</v>
      </c>
      <c r="H684" s="173">
        <v>0</v>
      </c>
      <c r="I684" s="173">
        <f t="shared" si="17"/>
        <v>0</v>
      </c>
      <c r="J684" s="173">
        <v>0</v>
      </c>
      <c r="K684" s="173">
        <f t="shared" si="18"/>
        <v>0</v>
      </c>
      <c r="Q684" s="166">
        <v>2</v>
      </c>
      <c r="AA684" s="143">
        <v>12</v>
      </c>
      <c r="AB684" s="143">
        <v>0</v>
      </c>
      <c r="AC684" s="143">
        <v>284</v>
      </c>
      <c r="BB684" s="143">
        <v>2</v>
      </c>
      <c r="BC684" s="143">
        <f t="shared" si="19"/>
        <v>0</v>
      </c>
      <c r="BD684" s="143">
        <f t="shared" si="20"/>
        <v>0</v>
      </c>
      <c r="BE684" s="143">
        <f t="shared" si="21"/>
        <v>0</v>
      </c>
      <c r="BF684" s="143">
        <f t="shared" si="22"/>
        <v>0</v>
      </c>
      <c r="BG684" s="143">
        <f t="shared" si="23"/>
        <v>0</v>
      </c>
      <c r="CA684" s="143">
        <v>12</v>
      </c>
      <c r="CB684" s="143">
        <v>0</v>
      </c>
      <c r="CC684" s="166"/>
      <c r="CD684" s="166"/>
    </row>
    <row r="685" spans="1:82" ht="22.5">
      <c r="A685" s="167">
        <v>224</v>
      </c>
      <c r="B685" s="168" t="s">
        <v>942</v>
      </c>
      <c r="C685" s="169" t="s">
        <v>943</v>
      </c>
      <c r="D685" s="170" t="s">
        <v>142</v>
      </c>
      <c r="E685" s="171">
        <v>2</v>
      </c>
      <c r="F685" s="171">
        <v>0</v>
      </c>
      <c r="G685" s="172">
        <f t="shared" si="16"/>
        <v>0</v>
      </c>
      <c r="H685" s="173">
        <v>0</v>
      </c>
      <c r="I685" s="173">
        <f t="shared" si="17"/>
        <v>0</v>
      </c>
      <c r="J685" s="173">
        <v>0</v>
      </c>
      <c r="K685" s="173">
        <f t="shared" si="18"/>
        <v>0</v>
      </c>
      <c r="Q685" s="166">
        <v>2</v>
      </c>
      <c r="AA685" s="143">
        <v>12</v>
      </c>
      <c r="AB685" s="143">
        <v>0</v>
      </c>
      <c r="AC685" s="143">
        <v>285</v>
      </c>
      <c r="BB685" s="143">
        <v>2</v>
      </c>
      <c r="BC685" s="143">
        <f t="shared" si="19"/>
        <v>0</v>
      </c>
      <c r="BD685" s="143">
        <f t="shared" si="20"/>
        <v>0</v>
      </c>
      <c r="BE685" s="143">
        <f t="shared" si="21"/>
        <v>0</v>
      </c>
      <c r="BF685" s="143">
        <f t="shared" si="22"/>
        <v>0</v>
      </c>
      <c r="BG685" s="143">
        <f t="shared" si="23"/>
        <v>0</v>
      </c>
      <c r="CA685" s="143">
        <v>12</v>
      </c>
      <c r="CB685" s="143">
        <v>0</v>
      </c>
      <c r="CC685" s="166"/>
      <c r="CD685" s="166"/>
    </row>
    <row r="686" spans="1:82" ht="12.75">
      <c r="A686" s="167">
        <v>225</v>
      </c>
      <c r="B686" s="168" t="s">
        <v>944</v>
      </c>
      <c r="C686" s="169" t="s">
        <v>945</v>
      </c>
      <c r="D686" s="170" t="s">
        <v>106</v>
      </c>
      <c r="E686" s="171">
        <v>6.4</v>
      </c>
      <c r="F686" s="171">
        <v>0</v>
      </c>
      <c r="G686" s="172">
        <f t="shared" si="16"/>
        <v>0</v>
      </c>
      <c r="H686" s="173">
        <v>0</v>
      </c>
      <c r="I686" s="173">
        <f t="shared" si="17"/>
        <v>0</v>
      </c>
      <c r="J686" s="173">
        <v>0</v>
      </c>
      <c r="K686" s="173">
        <f t="shared" si="18"/>
        <v>0</v>
      </c>
      <c r="Q686" s="166">
        <v>2</v>
      </c>
      <c r="AA686" s="143">
        <v>12</v>
      </c>
      <c r="AB686" s="143">
        <v>0</v>
      </c>
      <c r="AC686" s="143">
        <v>286</v>
      </c>
      <c r="BB686" s="143">
        <v>2</v>
      </c>
      <c r="BC686" s="143">
        <f t="shared" si="19"/>
        <v>0</v>
      </c>
      <c r="BD686" s="143">
        <f t="shared" si="20"/>
        <v>0</v>
      </c>
      <c r="BE686" s="143">
        <f t="shared" si="21"/>
        <v>0</v>
      </c>
      <c r="BF686" s="143">
        <f t="shared" si="22"/>
        <v>0</v>
      </c>
      <c r="BG686" s="143">
        <f t="shared" si="23"/>
        <v>0</v>
      </c>
      <c r="CA686" s="143">
        <v>12</v>
      </c>
      <c r="CB686" s="143">
        <v>0</v>
      </c>
      <c r="CC686" s="166"/>
      <c r="CD686" s="166"/>
    </row>
    <row r="687" spans="1:82" ht="12.75">
      <c r="A687" s="167">
        <v>226</v>
      </c>
      <c r="B687" s="168" t="s">
        <v>946</v>
      </c>
      <c r="C687" s="169" t="s">
        <v>947</v>
      </c>
      <c r="D687" s="170" t="s">
        <v>142</v>
      </c>
      <c r="E687" s="171">
        <v>6</v>
      </c>
      <c r="F687" s="171">
        <v>0</v>
      </c>
      <c r="G687" s="172">
        <f t="shared" si="16"/>
        <v>0</v>
      </c>
      <c r="H687" s="173">
        <v>0</v>
      </c>
      <c r="I687" s="173">
        <f t="shared" si="17"/>
        <v>0</v>
      </c>
      <c r="J687" s="173">
        <v>0</v>
      </c>
      <c r="K687" s="173">
        <f t="shared" si="18"/>
        <v>0</v>
      </c>
      <c r="Q687" s="166">
        <v>2</v>
      </c>
      <c r="AA687" s="143">
        <v>12</v>
      </c>
      <c r="AB687" s="143">
        <v>0</v>
      </c>
      <c r="AC687" s="143">
        <v>299</v>
      </c>
      <c r="BB687" s="143">
        <v>2</v>
      </c>
      <c r="BC687" s="143">
        <f t="shared" si="19"/>
        <v>0</v>
      </c>
      <c r="BD687" s="143">
        <f t="shared" si="20"/>
        <v>0</v>
      </c>
      <c r="BE687" s="143">
        <f t="shared" si="21"/>
        <v>0</v>
      </c>
      <c r="BF687" s="143">
        <f t="shared" si="22"/>
        <v>0</v>
      </c>
      <c r="BG687" s="143">
        <f t="shared" si="23"/>
        <v>0</v>
      </c>
      <c r="CA687" s="143">
        <v>12</v>
      </c>
      <c r="CB687" s="143">
        <v>0</v>
      </c>
      <c r="CC687" s="166"/>
      <c r="CD687" s="166"/>
    </row>
    <row r="688" spans="1:82" ht="12.75">
      <c r="A688" s="167">
        <v>227</v>
      </c>
      <c r="B688" s="168" t="s">
        <v>948</v>
      </c>
      <c r="C688" s="169" t="s">
        <v>949</v>
      </c>
      <c r="D688" s="170" t="s">
        <v>142</v>
      </c>
      <c r="E688" s="171">
        <v>6</v>
      </c>
      <c r="F688" s="171">
        <v>0</v>
      </c>
      <c r="G688" s="172">
        <f t="shared" si="16"/>
        <v>0</v>
      </c>
      <c r="H688" s="173">
        <v>0</v>
      </c>
      <c r="I688" s="173">
        <f t="shared" si="17"/>
        <v>0</v>
      </c>
      <c r="J688" s="173">
        <v>0</v>
      </c>
      <c r="K688" s="173">
        <f t="shared" si="18"/>
        <v>0</v>
      </c>
      <c r="Q688" s="166">
        <v>2</v>
      </c>
      <c r="AA688" s="143">
        <v>12</v>
      </c>
      <c r="AB688" s="143">
        <v>0</v>
      </c>
      <c r="AC688" s="143">
        <v>300</v>
      </c>
      <c r="BB688" s="143">
        <v>2</v>
      </c>
      <c r="BC688" s="143">
        <f t="shared" si="19"/>
        <v>0</v>
      </c>
      <c r="BD688" s="143">
        <f t="shared" si="20"/>
        <v>0</v>
      </c>
      <c r="BE688" s="143">
        <f t="shared" si="21"/>
        <v>0</v>
      </c>
      <c r="BF688" s="143">
        <f t="shared" si="22"/>
        <v>0</v>
      </c>
      <c r="BG688" s="143">
        <f t="shared" si="23"/>
        <v>0</v>
      </c>
      <c r="CA688" s="143">
        <v>12</v>
      </c>
      <c r="CB688" s="143">
        <v>0</v>
      </c>
      <c r="CC688" s="166"/>
      <c r="CD688" s="166"/>
    </row>
    <row r="689" spans="1:82" ht="22.5">
      <c r="A689" s="167">
        <v>228</v>
      </c>
      <c r="B689" s="168" t="s">
        <v>950</v>
      </c>
      <c r="C689" s="169" t="s">
        <v>951</v>
      </c>
      <c r="D689" s="170" t="s">
        <v>142</v>
      </c>
      <c r="E689" s="171">
        <v>1</v>
      </c>
      <c r="F689" s="171">
        <v>0</v>
      </c>
      <c r="G689" s="172">
        <f t="shared" si="16"/>
        <v>0</v>
      </c>
      <c r="H689" s="173">
        <v>0</v>
      </c>
      <c r="I689" s="173">
        <f t="shared" si="17"/>
        <v>0</v>
      </c>
      <c r="J689" s="173">
        <v>0</v>
      </c>
      <c r="K689" s="173">
        <f t="shared" si="18"/>
        <v>0</v>
      </c>
      <c r="Q689" s="166">
        <v>2</v>
      </c>
      <c r="AA689" s="143">
        <v>12</v>
      </c>
      <c r="AB689" s="143">
        <v>0</v>
      </c>
      <c r="AC689" s="143">
        <v>279</v>
      </c>
      <c r="BB689" s="143">
        <v>2</v>
      </c>
      <c r="BC689" s="143">
        <f t="shared" si="19"/>
        <v>0</v>
      </c>
      <c r="BD689" s="143">
        <f t="shared" si="20"/>
        <v>0</v>
      </c>
      <c r="BE689" s="143">
        <f t="shared" si="21"/>
        <v>0</v>
      </c>
      <c r="BF689" s="143">
        <f t="shared" si="22"/>
        <v>0</v>
      </c>
      <c r="BG689" s="143">
        <f t="shared" si="23"/>
        <v>0</v>
      </c>
      <c r="CA689" s="143">
        <v>12</v>
      </c>
      <c r="CB689" s="143">
        <v>0</v>
      </c>
      <c r="CC689" s="166"/>
      <c r="CD689" s="166"/>
    </row>
    <row r="690" spans="1:82" ht="22.5">
      <c r="A690" s="167">
        <v>229</v>
      </c>
      <c r="B690" s="168" t="s">
        <v>952</v>
      </c>
      <c r="C690" s="169" t="s">
        <v>953</v>
      </c>
      <c r="D690" s="170" t="s">
        <v>142</v>
      </c>
      <c r="E690" s="171">
        <v>2</v>
      </c>
      <c r="F690" s="171">
        <v>0</v>
      </c>
      <c r="G690" s="172">
        <f t="shared" si="16"/>
        <v>0</v>
      </c>
      <c r="H690" s="173">
        <v>0</v>
      </c>
      <c r="I690" s="173">
        <f t="shared" si="17"/>
        <v>0</v>
      </c>
      <c r="J690" s="173">
        <v>0</v>
      </c>
      <c r="K690" s="173">
        <f t="shared" si="18"/>
        <v>0</v>
      </c>
      <c r="Q690" s="166">
        <v>2</v>
      </c>
      <c r="AA690" s="143">
        <v>12</v>
      </c>
      <c r="AB690" s="143">
        <v>0</v>
      </c>
      <c r="AC690" s="143">
        <v>280</v>
      </c>
      <c r="BB690" s="143">
        <v>2</v>
      </c>
      <c r="BC690" s="143">
        <f t="shared" si="19"/>
        <v>0</v>
      </c>
      <c r="BD690" s="143">
        <f t="shared" si="20"/>
        <v>0</v>
      </c>
      <c r="BE690" s="143">
        <f t="shared" si="21"/>
        <v>0</v>
      </c>
      <c r="BF690" s="143">
        <f t="shared" si="22"/>
        <v>0</v>
      </c>
      <c r="BG690" s="143">
        <f t="shared" si="23"/>
        <v>0</v>
      </c>
      <c r="CA690" s="143">
        <v>12</v>
      </c>
      <c r="CB690" s="143">
        <v>0</v>
      </c>
      <c r="CC690" s="166"/>
      <c r="CD690" s="166"/>
    </row>
    <row r="691" spans="1:82" ht="22.5">
      <c r="A691" s="167">
        <v>230</v>
      </c>
      <c r="B691" s="168" t="s">
        <v>954</v>
      </c>
      <c r="C691" s="169" t="s">
        <v>955</v>
      </c>
      <c r="D691" s="170" t="s">
        <v>142</v>
      </c>
      <c r="E691" s="171">
        <v>4</v>
      </c>
      <c r="F691" s="171">
        <v>0</v>
      </c>
      <c r="G691" s="172">
        <f t="shared" si="16"/>
        <v>0</v>
      </c>
      <c r="H691" s="173">
        <v>0</v>
      </c>
      <c r="I691" s="173">
        <f t="shared" si="17"/>
        <v>0</v>
      </c>
      <c r="J691" s="173">
        <v>0</v>
      </c>
      <c r="K691" s="173">
        <f t="shared" si="18"/>
        <v>0</v>
      </c>
      <c r="Q691" s="166">
        <v>2</v>
      </c>
      <c r="AA691" s="143">
        <v>12</v>
      </c>
      <c r="AB691" s="143">
        <v>0</v>
      </c>
      <c r="AC691" s="143">
        <v>272</v>
      </c>
      <c r="BB691" s="143">
        <v>2</v>
      </c>
      <c r="BC691" s="143">
        <f t="shared" si="19"/>
        <v>0</v>
      </c>
      <c r="BD691" s="143">
        <f t="shared" si="20"/>
        <v>0</v>
      </c>
      <c r="BE691" s="143">
        <f t="shared" si="21"/>
        <v>0</v>
      </c>
      <c r="BF691" s="143">
        <f t="shared" si="22"/>
        <v>0</v>
      </c>
      <c r="BG691" s="143">
        <f t="shared" si="23"/>
        <v>0</v>
      </c>
      <c r="CA691" s="143">
        <v>12</v>
      </c>
      <c r="CB691" s="143">
        <v>0</v>
      </c>
      <c r="CC691" s="166"/>
      <c r="CD691" s="166"/>
    </row>
    <row r="692" spans="1:17" ht="12.75">
      <c r="A692" s="174"/>
      <c r="B692" s="175"/>
      <c r="C692" s="228" t="s">
        <v>956</v>
      </c>
      <c r="D692" s="229"/>
      <c r="E692" s="177">
        <v>4</v>
      </c>
      <c r="F692" s="178"/>
      <c r="G692" s="179"/>
      <c r="H692" s="180"/>
      <c r="I692" s="181"/>
      <c r="J692" s="180"/>
      <c r="K692" s="181"/>
      <c r="M692" s="176" t="s">
        <v>956</v>
      </c>
      <c r="O692" s="176"/>
      <c r="Q692" s="166"/>
    </row>
    <row r="693" spans="1:82" ht="12.75">
      <c r="A693" s="167">
        <v>231</v>
      </c>
      <c r="B693" s="168" t="s">
        <v>957</v>
      </c>
      <c r="C693" s="169" t="s">
        <v>958</v>
      </c>
      <c r="D693" s="170" t="s">
        <v>142</v>
      </c>
      <c r="E693" s="171">
        <v>14</v>
      </c>
      <c r="F693" s="171">
        <v>0</v>
      </c>
      <c r="G693" s="172">
        <f>E693*F693</f>
        <v>0</v>
      </c>
      <c r="H693" s="173">
        <v>0</v>
      </c>
      <c r="I693" s="173">
        <f>E693*H693</f>
        <v>0</v>
      </c>
      <c r="J693" s="173">
        <v>0</v>
      </c>
      <c r="K693" s="173">
        <f>E693*J693</f>
        <v>0</v>
      </c>
      <c r="Q693" s="166">
        <v>2</v>
      </c>
      <c r="AA693" s="143">
        <v>12</v>
      </c>
      <c r="AB693" s="143">
        <v>0</v>
      </c>
      <c r="AC693" s="143">
        <v>276</v>
      </c>
      <c r="BB693" s="143">
        <v>2</v>
      </c>
      <c r="BC693" s="143">
        <f>IF(BB693=1,G693,0)</f>
        <v>0</v>
      </c>
      <c r="BD693" s="143">
        <f>IF(BB693=2,G693,0)</f>
        <v>0</v>
      </c>
      <c r="BE693" s="143">
        <f>IF(BB693=3,G693,0)</f>
        <v>0</v>
      </c>
      <c r="BF693" s="143">
        <f>IF(BB693=4,G693,0)</f>
        <v>0</v>
      </c>
      <c r="BG693" s="143">
        <f>IF(BB693=5,G693,0)</f>
        <v>0</v>
      </c>
      <c r="CA693" s="143">
        <v>12</v>
      </c>
      <c r="CB693" s="143">
        <v>0</v>
      </c>
      <c r="CC693" s="166"/>
      <c r="CD693" s="166"/>
    </row>
    <row r="694" spans="1:82" ht="12.75">
      <c r="A694" s="167">
        <v>232</v>
      </c>
      <c r="B694" s="168" t="s">
        <v>959</v>
      </c>
      <c r="C694" s="169" t="s">
        <v>960</v>
      </c>
      <c r="D694" s="170" t="s">
        <v>142</v>
      </c>
      <c r="E694" s="171">
        <v>3</v>
      </c>
      <c r="F694" s="171">
        <v>0</v>
      </c>
      <c r="G694" s="172">
        <f>E694*F694</f>
        <v>0</v>
      </c>
      <c r="H694" s="173">
        <v>0</v>
      </c>
      <c r="I694" s="173">
        <f>E694*H694</f>
        <v>0</v>
      </c>
      <c r="J694" s="173">
        <v>0</v>
      </c>
      <c r="K694" s="173">
        <f>E694*J694</f>
        <v>0</v>
      </c>
      <c r="Q694" s="166">
        <v>2</v>
      </c>
      <c r="AA694" s="143">
        <v>12</v>
      </c>
      <c r="AB694" s="143">
        <v>0</v>
      </c>
      <c r="AC694" s="143">
        <v>282</v>
      </c>
      <c r="BB694" s="143">
        <v>2</v>
      </c>
      <c r="BC694" s="143">
        <f>IF(BB694=1,G694,0)</f>
        <v>0</v>
      </c>
      <c r="BD694" s="143">
        <f>IF(BB694=2,G694,0)</f>
        <v>0</v>
      </c>
      <c r="BE694" s="143">
        <f>IF(BB694=3,G694,0)</f>
        <v>0</v>
      </c>
      <c r="BF694" s="143">
        <f>IF(BB694=4,G694,0)</f>
        <v>0</v>
      </c>
      <c r="BG694" s="143">
        <f>IF(BB694=5,G694,0)</f>
        <v>0</v>
      </c>
      <c r="CA694" s="143">
        <v>12</v>
      </c>
      <c r="CB694" s="143">
        <v>0</v>
      </c>
      <c r="CC694" s="166"/>
      <c r="CD694" s="166"/>
    </row>
    <row r="695" spans="1:82" ht="12.75">
      <c r="A695" s="167">
        <v>233</v>
      </c>
      <c r="B695" s="168" t="s">
        <v>961</v>
      </c>
      <c r="C695" s="169" t="s">
        <v>962</v>
      </c>
      <c r="D695" s="170" t="s">
        <v>61</v>
      </c>
      <c r="E695" s="171"/>
      <c r="F695" s="171">
        <v>0</v>
      </c>
      <c r="G695" s="172">
        <f>E695*F695</f>
        <v>0</v>
      </c>
      <c r="H695" s="173">
        <v>0</v>
      </c>
      <c r="I695" s="173">
        <f>E695*H695</f>
        <v>0</v>
      </c>
      <c r="J695" s="173">
        <v>0</v>
      </c>
      <c r="K695" s="173">
        <f>E695*J695</f>
        <v>0</v>
      </c>
      <c r="Q695" s="166">
        <v>2</v>
      </c>
      <c r="AA695" s="143">
        <v>7</v>
      </c>
      <c r="AB695" s="143">
        <v>1002</v>
      </c>
      <c r="AC695" s="143">
        <v>5</v>
      </c>
      <c r="BB695" s="143">
        <v>2</v>
      </c>
      <c r="BC695" s="143">
        <f>IF(BB695=1,G695,0)</f>
        <v>0</v>
      </c>
      <c r="BD695" s="143">
        <f>IF(BB695=2,G695,0)</f>
        <v>0</v>
      </c>
      <c r="BE695" s="143">
        <f>IF(BB695=3,G695,0)</f>
        <v>0</v>
      </c>
      <c r="BF695" s="143">
        <f>IF(BB695=4,G695,0)</f>
        <v>0</v>
      </c>
      <c r="BG695" s="143">
        <f>IF(BB695=5,G695,0)</f>
        <v>0</v>
      </c>
      <c r="CA695" s="143">
        <v>7</v>
      </c>
      <c r="CB695" s="143">
        <v>1002</v>
      </c>
      <c r="CC695" s="166"/>
      <c r="CD695" s="166"/>
    </row>
    <row r="696" spans="1:59" ht="12.75">
      <c r="A696" s="182"/>
      <c r="B696" s="183" t="s">
        <v>79</v>
      </c>
      <c r="C696" s="184" t="str">
        <f>CONCATENATE(B680," ",C680)</f>
        <v>766 Konstrukce truhlářské</v>
      </c>
      <c r="D696" s="185"/>
      <c r="E696" s="186"/>
      <c r="F696" s="187"/>
      <c r="G696" s="188">
        <f>SUM(G680:G695)</f>
        <v>0</v>
      </c>
      <c r="H696" s="189"/>
      <c r="I696" s="190">
        <f>SUM(I680:I695)</f>
        <v>0</v>
      </c>
      <c r="J696" s="189"/>
      <c r="K696" s="190">
        <f>SUM(K680:K695)</f>
        <v>0</v>
      </c>
      <c r="Q696" s="166">
        <v>4</v>
      </c>
      <c r="BC696" s="191">
        <f>SUM(BC680:BC695)</f>
        <v>0</v>
      </c>
      <c r="BD696" s="191">
        <f>SUM(BD680:BD695)</f>
        <v>0</v>
      </c>
      <c r="BE696" s="191">
        <f>SUM(BE680:BE695)</f>
        <v>0</v>
      </c>
      <c r="BF696" s="191">
        <f>SUM(BF680:BF695)</f>
        <v>0</v>
      </c>
      <c r="BG696" s="191">
        <f>SUM(BG680:BG695)</f>
        <v>0</v>
      </c>
    </row>
    <row r="697" spans="1:17" ht="12.75">
      <c r="A697" s="158" t="s">
        <v>76</v>
      </c>
      <c r="B697" s="159" t="s">
        <v>963</v>
      </c>
      <c r="C697" s="160" t="s">
        <v>964</v>
      </c>
      <c r="D697" s="161"/>
      <c r="E697" s="162"/>
      <c r="F697" s="162"/>
      <c r="G697" s="163"/>
      <c r="H697" s="164"/>
      <c r="I697" s="165"/>
      <c r="J697" s="164"/>
      <c r="K697" s="165"/>
      <c r="Q697" s="166">
        <v>1</v>
      </c>
    </row>
    <row r="698" spans="1:82" ht="12.75">
      <c r="A698" s="167">
        <v>234</v>
      </c>
      <c r="B698" s="168" t="s">
        <v>965</v>
      </c>
      <c r="C698" s="169" t="s">
        <v>966</v>
      </c>
      <c r="D698" s="170" t="s">
        <v>142</v>
      </c>
      <c r="E698" s="171">
        <v>2</v>
      </c>
      <c r="F698" s="171">
        <v>0</v>
      </c>
      <c r="G698" s="172">
        <f aca="true" t="shared" si="24" ref="G698:G715">E698*F698</f>
        <v>0</v>
      </c>
      <c r="H698" s="173">
        <v>0.09408</v>
      </c>
      <c r="I698" s="173">
        <f aca="true" t="shared" si="25" ref="I698:I715">E698*H698</f>
        <v>0.18816</v>
      </c>
      <c r="J698" s="173">
        <v>0</v>
      </c>
      <c r="K698" s="173">
        <f aca="true" t="shared" si="26" ref="K698:K715">E698*J698</f>
        <v>0</v>
      </c>
      <c r="Q698" s="166">
        <v>2</v>
      </c>
      <c r="AA698" s="143">
        <v>12</v>
      </c>
      <c r="AB698" s="143">
        <v>0</v>
      </c>
      <c r="AC698" s="143">
        <v>92</v>
      </c>
      <c r="BB698" s="143">
        <v>2</v>
      </c>
      <c r="BC698" s="143">
        <f aca="true" t="shared" si="27" ref="BC698:BC715">IF(BB698=1,G698,0)</f>
        <v>0</v>
      </c>
      <c r="BD698" s="143">
        <f aca="true" t="shared" si="28" ref="BD698:BD715">IF(BB698=2,G698,0)</f>
        <v>0</v>
      </c>
      <c r="BE698" s="143">
        <f aca="true" t="shared" si="29" ref="BE698:BE715">IF(BB698=3,G698,0)</f>
        <v>0</v>
      </c>
      <c r="BF698" s="143">
        <f aca="true" t="shared" si="30" ref="BF698:BF715">IF(BB698=4,G698,0)</f>
        <v>0</v>
      </c>
      <c r="BG698" s="143">
        <f aca="true" t="shared" si="31" ref="BG698:BG715">IF(BB698=5,G698,0)</f>
        <v>0</v>
      </c>
      <c r="CA698" s="143">
        <v>12</v>
      </c>
      <c r="CB698" s="143">
        <v>0</v>
      </c>
      <c r="CC698" s="166"/>
      <c r="CD698" s="166"/>
    </row>
    <row r="699" spans="1:82" ht="12.75">
      <c r="A699" s="167">
        <v>235</v>
      </c>
      <c r="B699" s="168" t="s">
        <v>967</v>
      </c>
      <c r="C699" s="169" t="s">
        <v>968</v>
      </c>
      <c r="D699" s="170" t="s">
        <v>142</v>
      </c>
      <c r="E699" s="171">
        <v>1</v>
      </c>
      <c r="F699" s="171">
        <v>0</v>
      </c>
      <c r="G699" s="172">
        <f t="shared" si="24"/>
        <v>0</v>
      </c>
      <c r="H699" s="173">
        <v>0</v>
      </c>
      <c r="I699" s="173">
        <f t="shared" si="25"/>
        <v>0</v>
      </c>
      <c r="J699" s="173">
        <v>0</v>
      </c>
      <c r="K699" s="173">
        <f t="shared" si="26"/>
        <v>0</v>
      </c>
      <c r="Q699" s="166">
        <v>2</v>
      </c>
      <c r="AA699" s="143">
        <v>12</v>
      </c>
      <c r="AB699" s="143">
        <v>0</v>
      </c>
      <c r="AC699" s="143">
        <v>69</v>
      </c>
      <c r="BB699" s="143">
        <v>2</v>
      </c>
      <c r="BC699" s="143">
        <f t="shared" si="27"/>
        <v>0</v>
      </c>
      <c r="BD699" s="143">
        <f t="shared" si="28"/>
        <v>0</v>
      </c>
      <c r="BE699" s="143">
        <f t="shared" si="29"/>
        <v>0</v>
      </c>
      <c r="BF699" s="143">
        <f t="shared" si="30"/>
        <v>0</v>
      </c>
      <c r="BG699" s="143">
        <f t="shared" si="31"/>
        <v>0</v>
      </c>
      <c r="CA699" s="143">
        <v>12</v>
      </c>
      <c r="CB699" s="143">
        <v>0</v>
      </c>
      <c r="CC699" s="166"/>
      <c r="CD699" s="166"/>
    </row>
    <row r="700" spans="1:82" ht="12.75">
      <c r="A700" s="167">
        <v>236</v>
      </c>
      <c r="B700" s="168" t="s">
        <v>969</v>
      </c>
      <c r="C700" s="169" t="s">
        <v>970</v>
      </c>
      <c r="D700" s="170" t="s">
        <v>142</v>
      </c>
      <c r="E700" s="171">
        <v>1</v>
      </c>
      <c r="F700" s="171">
        <v>0</v>
      </c>
      <c r="G700" s="172">
        <f t="shared" si="24"/>
        <v>0</v>
      </c>
      <c r="H700" s="173">
        <v>0</v>
      </c>
      <c r="I700" s="173">
        <f t="shared" si="25"/>
        <v>0</v>
      </c>
      <c r="J700" s="173">
        <v>0</v>
      </c>
      <c r="K700" s="173">
        <f t="shared" si="26"/>
        <v>0</v>
      </c>
      <c r="Q700" s="166">
        <v>2</v>
      </c>
      <c r="AA700" s="143">
        <v>12</v>
      </c>
      <c r="AB700" s="143">
        <v>0</v>
      </c>
      <c r="AC700" s="143">
        <v>96</v>
      </c>
      <c r="BB700" s="143">
        <v>2</v>
      </c>
      <c r="BC700" s="143">
        <f t="shared" si="27"/>
        <v>0</v>
      </c>
      <c r="BD700" s="143">
        <f t="shared" si="28"/>
        <v>0</v>
      </c>
      <c r="BE700" s="143">
        <f t="shared" si="29"/>
        <v>0</v>
      </c>
      <c r="BF700" s="143">
        <f t="shared" si="30"/>
        <v>0</v>
      </c>
      <c r="BG700" s="143">
        <f t="shared" si="31"/>
        <v>0</v>
      </c>
      <c r="CA700" s="143">
        <v>12</v>
      </c>
      <c r="CB700" s="143">
        <v>0</v>
      </c>
      <c r="CC700" s="166"/>
      <c r="CD700" s="166"/>
    </row>
    <row r="701" spans="1:82" ht="12.75">
      <c r="A701" s="167">
        <v>237</v>
      </c>
      <c r="B701" s="168" t="s">
        <v>971</v>
      </c>
      <c r="C701" s="169" t="s">
        <v>972</v>
      </c>
      <c r="D701" s="170" t="s">
        <v>106</v>
      </c>
      <c r="E701" s="171">
        <v>14.5</v>
      </c>
      <c r="F701" s="171">
        <v>0</v>
      </c>
      <c r="G701" s="172">
        <f t="shared" si="24"/>
        <v>0</v>
      </c>
      <c r="H701" s="173">
        <v>0</v>
      </c>
      <c r="I701" s="173">
        <f t="shared" si="25"/>
        <v>0</v>
      </c>
      <c r="J701" s="173">
        <v>0</v>
      </c>
      <c r="K701" s="173">
        <f t="shared" si="26"/>
        <v>0</v>
      </c>
      <c r="Q701" s="166">
        <v>2</v>
      </c>
      <c r="AA701" s="143">
        <v>12</v>
      </c>
      <c r="AB701" s="143">
        <v>0</v>
      </c>
      <c r="AC701" s="143">
        <v>97</v>
      </c>
      <c r="BB701" s="143">
        <v>2</v>
      </c>
      <c r="BC701" s="143">
        <f t="shared" si="27"/>
        <v>0</v>
      </c>
      <c r="BD701" s="143">
        <f t="shared" si="28"/>
        <v>0</v>
      </c>
      <c r="BE701" s="143">
        <f t="shared" si="29"/>
        <v>0</v>
      </c>
      <c r="BF701" s="143">
        <f t="shared" si="30"/>
        <v>0</v>
      </c>
      <c r="BG701" s="143">
        <f t="shared" si="31"/>
        <v>0</v>
      </c>
      <c r="CA701" s="143">
        <v>12</v>
      </c>
      <c r="CB701" s="143">
        <v>0</v>
      </c>
      <c r="CC701" s="166"/>
      <c r="CD701" s="166"/>
    </row>
    <row r="702" spans="1:82" ht="12.75">
      <c r="A702" s="167">
        <v>238</v>
      </c>
      <c r="B702" s="168" t="s">
        <v>973</v>
      </c>
      <c r="C702" s="169" t="s">
        <v>974</v>
      </c>
      <c r="D702" s="170" t="s">
        <v>142</v>
      </c>
      <c r="E702" s="171">
        <v>1</v>
      </c>
      <c r="F702" s="171">
        <v>0</v>
      </c>
      <c r="G702" s="172">
        <f t="shared" si="24"/>
        <v>0</v>
      </c>
      <c r="H702" s="173">
        <v>0</v>
      </c>
      <c r="I702" s="173">
        <f t="shared" si="25"/>
        <v>0</v>
      </c>
      <c r="J702" s="173">
        <v>0</v>
      </c>
      <c r="K702" s="173">
        <f t="shared" si="26"/>
        <v>0</v>
      </c>
      <c r="Q702" s="166">
        <v>2</v>
      </c>
      <c r="AA702" s="143">
        <v>12</v>
      </c>
      <c r="AB702" s="143">
        <v>0</v>
      </c>
      <c r="AC702" s="143">
        <v>98</v>
      </c>
      <c r="BB702" s="143">
        <v>2</v>
      </c>
      <c r="BC702" s="143">
        <f t="shared" si="27"/>
        <v>0</v>
      </c>
      <c r="BD702" s="143">
        <f t="shared" si="28"/>
        <v>0</v>
      </c>
      <c r="BE702" s="143">
        <f t="shared" si="29"/>
        <v>0</v>
      </c>
      <c r="BF702" s="143">
        <f t="shared" si="30"/>
        <v>0</v>
      </c>
      <c r="BG702" s="143">
        <f t="shared" si="31"/>
        <v>0</v>
      </c>
      <c r="CA702" s="143">
        <v>12</v>
      </c>
      <c r="CB702" s="143">
        <v>0</v>
      </c>
      <c r="CC702" s="166"/>
      <c r="CD702" s="166"/>
    </row>
    <row r="703" spans="1:82" ht="12.75">
      <c r="A703" s="167">
        <v>239</v>
      </c>
      <c r="B703" s="168" t="s">
        <v>975</v>
      </c>
      <c r="C703" s="169" t="s">
        <v>976</v>
      </c>
      <c r="D703" s="170" t="s">
        <v>142</v>
      </c>
      <c r="E703" s="171">
        <v>2</v>
      </c>
      <c r="F703" s="171">
        <v>0</v>
      </c>
      <c r="G703" s="172">
        <f t="shared" si="24"/>
        <v>0</v>
      </c>
      <c r="H703" s="173">
        <v>0</v>
      </c>
      <c r="I703" s="173">
        <f t="shared" si="25"/>
        <v>0</v>
      </c>
      <c r="J703" s="173">
        <v>0</v>
      </c>
      <c r="K703" s="173">
        <f t="shared" si="26"/>
        <v>0</v>
      </c>
      <c r="Q703" s="166">
        <v>2</v>
      </c>
      <c r="AA703" s="143">
        <v>12</v>
      </c>
      <c r="AB703" s="143">
        <v>0</v>
      </c>
      <c r="AC703" s="143">
        <v>99</v>
      </c>
      <c r="BB703" s="143">
        <v>2</v>
      </c>
      <c r="BC703" s="143">
        <f t="shared" si="27"/>
        <v>0</v>
      </c>
      <c r="BD703" s="143">
        <f t="shared" si="28"/>
        <v>0</v>
      </c>
      <c r="BE703" s="143">
        <f t="shared" si="29"/>
        <v>0</v>
      </c>
      <c r="BF703" s="143">
        <f t="shared" si="30"/>
        <v>0</v>
      </c>
      <c r="BG703" s="143">
        <f t="shared" si="31"/>
        <v>0</v>
      </c>
      <c r="CA703" s="143">
        <v>12</v>
      </c>
      <c r="CB703" s="143">
        <v>0</v>
      </c>
      <c r="CC703" s="166"/>
      <c r="CD703" s="166"/>
    </row>
    <row r="704" spans="1:82" ht="12.75">
      <c r="A704" s="167">
        <v>240</v>
      </c>
      <c r="B704" s="168" t="s">
        <v>977</v>
      </c>
      <c r="C704" s="169" t="s">
        <v>978</v>
      </c>
      <c r="D704" s="170" t="s">
        <v>142</v>
      </c>
      <c r="E704" s="171">
        <v>2</v>
      </c>
      <c r="F704" s="171">
        <v>0</v>
      </c>
      <c r="G704" s="172">
        <f t="shared" si="24"/>
        <v>0</v>
      </c>
      <c r="H704" s="173">
        <v>0.011</v>
      </c>
      <c r="I704" s="173">
        <f t="shared" si="25"/>
        <v>0.022</v>
      </c>
      <c r="J704" s="173">
        <v>0</v>
      </c>
      <c r="K704" s="173">
        <f t="shared" si="26"/>
        <v>0</v>
      </c>
      <c r="Q704" s="166">
        <v>2</v>
      </c>
      <c r="AA704" s="143">
        <v>12</v>
      </c>
      <c r="AB704" s="143">
        <v>0</v>
      </c>
      <c r="AC704" s="143">
        <v>227</v>
      </c>
      <c r="BB704" s="143">
        <v>2</v>
      </c>
      <c r="BC704" s="143">
        <f t="shared" si="27"/>
        <v>0</v>
      </c>
      <c r="BD704" s="143">
        <f t="shared" si="28"/>
        <v>0</v>
      </c>
      <c r="BE704" s="143">
        <f t="shared" si="29"/>
        <v>0</v>
      </c>
      <c r="BF704" s="143">
        <f t="shared" si="30"/>
        <v>0</v>
      </c>
      <c r="BG704" s="143">
        <f t="shared" si="31"/>
        <v>0</v>
      </c>
      <c r="CA704" s="143">
        <v>12</v>
      </c>
      <c r="CB704" s="143">
        <v>0</v>
      </c>
      <c r="CC704" s="166"/>
      <c r="CD704" s="166"/>
    </row>
    <row r="705" spans="1:82" ht="12.75">
      <c r="A705" s="167">
        <v>241</v>
      </c>
      <c r="B705" s="168" t="s">
        <v>979</v>
      </c>
      <c r="C705" s="169" t="s">
        <v>980</v>
      </c>
      <c r="D705" s="170" t="s">
        <v>142</v>
      </c>
      <c r="E705" s="171">
        <v>1</v>
      </c>
      <c r="F705" s="171">
        <v>0</v>
      </c>
      <c r="G705" s="172">
        <f t="shared" si="24"/>
        <v>0</v>
      </c>
      <c r="H705" s="173">
        <v>2.0626</v>
      </c>
      <c r="I705" s="173">
        <f t="shared" si="25"/>
        <v>2.0626</v>
      </c>
      <c r="J705" s="173">
        <v>0</v>
      </c>
      <c r="K705" s="173">
        <f t="shared" si="26"/>
        <v>0</v>
      </c>
      <c r="Q705" s="166">
        <v>2</v>
      </c>
      <c r="AA705" s="143">
        <v>12</v>
      </c>
      <c r="AB705" s="143">
        <v>0</v>
      </c>
      <c r="AC705" s="143">
        <v>292</v>
      </c>
      <c r="BB705" s="143">
        <v>2</v>
      </c>
      <c r="BC705" s="143">
        <f t="shared" si="27"/>
        <v>0</v>
      </c>
      <c r="BD705" s="143">
        <f t="shared" si="28"/>
        <v>0</v>
      </c>
      <c r="BE705" s="143">
        <f t="shared" si="29"/>
        <v>0</v>
      </c>
      <c r="BF705" s="143">
        <f t="shared" si="30"/>
        <v>0</v>
      </c>
      <c r="BG705" s="143">
        <f t="shared" si="31"/>
        <v>0</v>
      </c>
      <c r="CA705" s="143">
        <v>12</v>
      </c>
      <c r="CB705" s="143">
        <v>0</v>
      </c>
      <c r="CC705" s="166"/>
      <c r="CD705" s="166"/>
    </row>
    <row r="706" spans="1:82" ht="12.75">
      <c r="A706" s="167">
        <v>242</v>
      </c>
      <c r="B706" s="168" t="s">
        <v>981</v>
      </c>
      <c r="C706" s="169" t="s">
        <v>980</v>
      </c>
      <c r="D706" s="170" t="s">
        <v>142</v>
      </c>
      <c r="E706" s="171">
        <v>1</v>
      </c>
      <c r="F706" s="171">
        <v>0</v>
      </c>
      <c r="G706" s="172">
        <f t="shared" si="24"/>
        <v>0</v>
      </c>
      <c r="H706" s="173">
        <v>1.9866</v>
      </c>
      <c r="I706" s="173">
        <f t="shared" si="25"/>
        <v>1.9866</v>
      </c>
      <c r="J706" s="173">
        <v>0</v>
      </c>
      <c r="K706" s="173">
        <f t="shared" si="26"/>
        <v>0</v>
      </c>
      <c r="Q706" s="166">
        <v>2</v>
      </c>
      <c r="AA706" s="143">
        <v>12</v>
      </c>
      <c r="AB706" s="143">
        <v>0</v>
      </c>
      <c r="AC706" s="143">
        <v>293</v>
      </c>
      <c r="BB706" s="143">
        <v>2</v>
      </c>
      <c r="BC706" s="143">
        <f t="shared" si="27"/>
        <v>0</v>
      </c>
      <c r="BD706" s="143">
        <f t="shared" si="28"/>
        <v>0</v>
      </c>
      <c r="BE706" s="143">
        <f t="shared" si="29"/>
        <v>0</v>
      </c>
      <c r="BF706" s="143">
        <f t="shared" si="30"/>
        <v>0</v>
      </c>
      <c r="BG706" s="143">
        <f t="shared" si="31"/>
        <v>0</v>
      </c>
      <c r="CA706" s="143">
        <v>12</v>
      </c>
      <c r="CB706" s="143">
        <v>0</v>
      </c>
      <c r="CC706" s="166"/>
      <c r="CD706" s="166"/>
    </row>
    <row r="707" spans="1:82" ht="12.75">
      <c r="A707" s="167">
        <v>243</v>
      </c>
      <c r="B707" s="168" t="s">
        <v>982</v>
      </c>
      <c r="C707" s="169" t="s">
        <v>983</v>
      </c>
      <c r="D707" s="170" t="s">
        <v>142</v>
      </c>
      <c r="E707" s="171">
        <v>2</v>
      </c>
      <c r="F707" s="171">
        <v>0</v>
      </c>
      <c r="G707" s="172">
        <f t="shared" si="24"/>
        <v>0</v>
      </c>
      <c r="H707" s="173">
        <v>0.09408</v>
      </c>
      <c r="I707" s="173">
        <f t="shared" si="25"/>
        <v>0.18816</v>
      </c>
      <c r="J707" s="173">
        <v>0</v>
      </c>
      <c r="K707" s="173">
        <f t="shared" si="26"/>
        <v>0</v>
      </c>
      <c r="Q707" s="166">
        <v>2</v>
      </c>
      <c r="AA707" s="143">
        <v>12</v>
      </c>
      <c r="AB707" s="143">
        <v>0</v>
      </c>
      <c r="AC707" s="143">
        <v>65</v>
      </c>
      <c r="BB707" s="143">
        <v>2</v>
      </c>
      <c r="BC707" s="143">
        <f t="shared" si="27"/>
        <v>0</v>
      </c>
      <c r="BD707" s="143">
        <f t="shared" si="28"/>
        <v>0</v>
      </c>
      <c r="BE707" s="143">
        <f t="shared" si="29"/>
        <v>0</v>
      </c>
      <c r="BF707" s="143">
        <f t="shared" si="30"/>
        <v>0</v>
      </c>
      <c r="BG707" s="143">
        <f t="shared" si="31"/>
        <v>0</v>
      </c>
      <c r="CA707" s="143">
        <v>12</v>
      </c>
      <c r="CB707" s="143">
        <v>0</v>
      </c>
      <c r="CC707" s="166"/>
      <c r="CD707" s="166"/>
    </row>
    <row r="708" spans="1:82" ht="12.75">
      <c r="A708" s="167">
        <v>244</v>
      </c>
      <c r="B708" s="168" t="s">
        <v>984</v>
      </c>
      <c r="C708" s="169" t="s">
        <v>985</v>
      </c>
      <c r="D708" s="170" t="s">
        <v>142</v>
      </c>
      <c r="E708" s="171">
        <v>1</v>
      </c>
      <c r="F708" s="171">
        <v>0</v>
      </c>
      <c r="G708" s="172">
        <f t="shared" si="24"/>
        <v>0</v>
      </c>
      <c r="H708" s="173">
        <v>0</v>
      </c>
      <c r="I708" s="173">
        <f t="shared" si="25"/>
        <v>0</v>
      </c>
      <c r="J708" s="173">
        <v>0</v>
      </c>
      <c r="K708" s="173">
        <f t="shared" si="26"/>
        <v>0</v>
      </c>
      <c r="Q708" s="166">
        <v>2</v>
      </c>
      <c r="AA708" s="143">
        <v>12</v>
      </c>
      <c r="AB708" s="143">
        <v>0</v>
      </c>
      <c r="AC708" s="143">
        <v>66</v>
      </c>
      <c r="BB708" s="143">
        <v>2</v>
      </c>
      <c r="BC708" s="143">
        <f t="shared" si="27"/>
        <v>0</v>
      </c>
      <c r="BD708" s="143">
        <f t="shared" si="28"/>
        <v>0</v>
      </c>
      <c r="BE708" s="143">
        <f t="shared" si="29"/>
        <v>0</v>
      </c>
      <c r="BF708" s="143">
        <f t="shared" si="30"/>
        <v>0</v>
      </c>
      <c r="BG708" s="143">
        <f t="shared" si="31"/>
        <v>0</v>
      </c>
      <c r="CA708" s="143">
        <v>12</v>
      </c>
      <c r="CB708" s="143">
        <v>0</v>
      </c>
      <c r="CC708" s="166"/>
      <c r="CD708" s="166"/>
    </row>
    <row r="709" spans="1:82" ht="12.75">
      <c r="A709" s="167">
        <v>245</v>
      </c>
      <c r="B709" s="168" t="s">
        <v>986</v>
      </c>
      <c r="C709" s="169" t="s">
        <v>987</v>
      </c>
      <c r="D709" s="170" t="s">
        <v>142</v>
      </c>
      <c r="E709" s="171">
        <v>1</v>
      </c>
      <c r="F709" s="171">
        <v>0</v>
      </c>
      <c r="G709" s="172">
        <f t="shared" si="24"/>
        <v>0</v>
      </c>
      <c r="H709" s="173">
        <v>0.09408</v>
      </c>
      <c r="I709" s="173">
        <f t="shared" si="25"/>
        <v>0.09408</v>
      </c>
      <c r="J709" s="173">
        <v>0</v>
      </c>
      <c r="K709" s="173">
        <f t="shared" si="26"/>
        <v>0</v>
      </c>
      <c r="Q709" s="166">
        <v>2</v>
      </c>
      <c r="AA709" s="143">
        <v>12</v>
      </c>
      <c r="AB709" s="143">
        <v>0</v>
      </c>
      <c r="AC709" s="143">
        <v>93</v>
      </c>
      <c r="BB709" s="143">
        <v>2</v>
      </c>
      <c r="BC709" s="143">
        <f t="shared" si="27"/>
        <v>0</v>
      </c>
      <c r="BD709" s="143">
        <f t="shared" si="28"/>
        <v>0</v>
      </c>
      <c r="BE709" s="143">
        <f t="shared" si="29"/>
        <v>0</v>
      </c>
      <c r="BF709" s="143">
        <f t="shared" si="30"/>
        <v>0</v>
      </c>
      <c r="BG709" s="143">
        <f t="shared" si="31"/>
        <v>0</v>
      </c>
      <c r="CA709" s="143">
        <v>12</v>
      </c>
      <c r="CB709" s="143">
        <v>0</v>
      </c>
      <c r="CC709" s="166"/>
      <c r="CD709" s="166"/>
    </row>
    <row r="710" spans="1:82" ht="12.75">
      <c r="A710" s="167">
        <v>246</v>
      </c>
      <c r="B710" s="168" t="s">
        <v>988</v>
      </c>
      <c r="C710" s="169" t="s">
        <v>989</v>
      </c>
      <c r="D710" s="170" t="s">
        <v>142</v>
      </c>
      <c r="E710" s="171">
        <v>9</v>
      </c>
      <c r="F710" s="171">
        <v>0</v>
      </c>
      <c r="G710" s="172">
        <f t="shared" si="24"/>
        <v>0</v>
      </c>
      <c r="H710" s="173">
        <v>0</v>
      </c>
      <c r="I710" s="173">
        <f t="shared" si="25"/>
        <v>0</v>
      </c>
      <c r="J710" s="173">
        <v>0</v>
      </c>
      <c r="K710" s="173">
        <f t="shared" si="26"/>
        <v>0</v>
      </c>
      <c r="Q710" s="166">
        <v>2</v>
      </c>
      <c r="AA710" s="143">
        <v>12</v>
      </c>
      <c r="AB710" s="143">
        <v>0</v>
      </c>
      <c r="AC710" s="143">
        <v>67</v>
      </c>
      <c r="BB710" s="143">
        <v>2</v>
      </c>
      <c r="BC710" s="143">
        <f t="shared" si="27"/>
        <v>0</v>
      </c>
      <c r="BD710" s="143">
        <f t="shared" si="28"/>
        <v>0</v>
      </c>
      <c r="BE710" s="143">
        <f t="shared" si="29"/>
        <v>0</v>
      </c>
      <c r="BF710" s="143">
        <f t="shared" si="30"/>
        <v>0</v>
      </c>
      <c r="BG710" s="143">
        <f t="shared" si="31"/>
        <v>0</v>
      </c>
      <c r="CA710" s="143">
        <v>12</v>
      </c>
      <c r="CB710" s="143">
        <v>0</v>
      </c>
      <c r="CC710" s="166"/>
      <c r="CD710" s="166"/>
    </row>
    <row r="711" spans="1:82" ht="12.75">
      <c r="A711" s="167">
        <v>247</v>
      </c>
      <c r="B711" s="168" t="s">
        <v>990</v>
      </c>
      <c r="C711" s="169" t="s">
        <v>991</v>
      </c>
      <c r="D711" s="170" t="s">
        <v>142</v>
      </c>
      <c r="E711" s="171">
        <v>9</v>
      </c>
      <c r="F711" s="171">
        <v>0</v>
      </c>
      <c r="G711" s="172">
        <f t="shared" si="24"/>
        <v>0</v>
      </c>
      <c r="H711" s="173">
        <v>0</v>
      </c>
      <c r="I711" s="173">
        <f t="shared" si="25"/>
        <v>0</v>
      </c>
      <c r="J711" s="173">
        <v>0</v>
      </c>
      <c r="K711" s="173">
        <f t="shared" si="26"/>
        <v>0</v>
      </c>
      <c r="Q711" s="166">
        <v>2</v>
      </c>
      <c r="AA711" s="143">
        <v>12</v>
      </c>
      <c r="AB711" s="143">
        <v>0</v>
      </c>
      <c r="AC711" s="143">
        <v>68</v>
      </c>
      <c r="BB711" s="143">
        <v>2</v>
      </c>
      <c r="BC711" s="143">
        <f t="shared" si="27"/>
        <v>0</v>
      </c>
      <c r="BD711" s="143">
        <f t="shared" si="28"/>
        <v>0</v>
      </c>
      <c r="BE711" s="143">
        <f t="shared" si="29"/>
        <v>0</v>
      </c>
      <c r="BF711" s="143">
        <f t="shared" si="30"/>
        <v>0</v>
      </c>
      <c r="BG711" s="143">
        <f t="shared" si="31"/>
        <v>0</v>
      </c>
      <c r="CA711" s="143">
        <v>12</v>
      </c>
      <c r="CB711" s="143">
        <v>0</v>
      </c>
      <c r="CC711" s="166"/>
      <c r="CD711" s="166"/>
    </row>
    <row r="712" spans="1:82" ht="12.75">
      <c r="A712" s="167">
        <v>248</v>
      </c>
      <c r="B712" s="168" t="s">
        <v>992</v>
      </c>
      <c r="C712" s="169" t="s">
        <v>989</v>
      </c>
      <c r="D712" s="170" t="s">
        <v>142</v>
      </c>
      <c r="E712" s="171">
        <v>9</v>
      </c>
      <c r="F712" s="171">
        <v>0</v>
      </c>
      <c r="G712" s="172">
        <f t="shared" si="24"/>
        <v>0</v>
      </c>
      <c r="H712" s="173">
        <v>0</v>
      </c>
      <c r="I712" s="173">
        <f t="shared" si="25"/>
        <v>0</v>
      </c>
      <c r="J712" s="173">
        <v>0</v>
      </c>
      <c r="K712" s="173">
        <f t="shared" si="26"/>
        <v>0</v>
      </c>
      <c r="Q712" s="166">
        <v>2</v>
      </c>
      <c r="AA712" s="143">
        <v>12</v>
      </c>
      <c r="AB712" s="143">
        <v>0</v>
      </c>
      <c r="AC712" s="143">
        <v>94</v>
      </c>
      <c r="BB712" s="143">
        <v>2</v>
      </c>
      <c r="BC712" s="143">
        <f t="shared" si="27"/>
        <v>0</v>
      </c>
      <c r="BD712" s="143">
        <f t="shared" si="28"/>
        <v>0</v>
      </c>
      <c r="BE712" s="143">
        <f t="shared" si="29"/>
        <v>0</v>
      </c>
      <c r="BF712" s="143">
        <f t="shared" si="30"/>
        <v>0</v>
      </c>
      <c r="BG712" s="143">
        <f t="shared" si="31"/>
        <v>0</v>
      </c>
      <c r="CA712" s="143">
        <v>12</v>
      </c>
      <c r="CB712" s="143">
        <v>0</v>
      </c>
      <c r="CC712" s="166"/>
      <c r="CD712" s="166"/>
    </row>
    <row r="713" spans="1:82" ht="12.75">
      <c r="A713" s="167">
        <v>249</v>
      </c>
      <c r="B713" s="168" t="s">
        <v>993</v>
      </c>
      <c r="C713" s="169" t="s">
        <v>994</v>
      </c>
      <c r="D713" s="170" t="s">
        <v>142</v>
      </c>
      <c r="E713" s="171">
        <v>9</v>
      </c>
      <c r="F713" s="171">
        <v>0</v>
      </c>
      <c r="G713" s="172">
        <f t="shared" si="24"/>
        <v>0</v>
      </c>
      <c r="H713" s="173">
        <v>0</v>
      </c>
      <c r="I713" s="173">
        <f t="shared" si="25"/>
        <v>0</v>
      </c>
      <c r="J713" s="173">
        <v>0</v>
      </c>
      <c r="K713" s="173">
        <f t="shared" si="26"/>
        <v>0</v>
      </c>
      <c r="Q713" s="166">
        <v>2</v>
      </c>
      <c r="AA713" s="143">
        <v>12</v>
      </c>
      <c r="AB713" s="143">
        <v>0</v>
      </c>
      <c r="AC713" s="143">
        <v>70</v>
      </c>
      <c r="BB713" s="143">
        <v>2</v>
      </c>
      <c r="BC713" s="143">
        <f t="shared" si="27"/>
        <v>0</v>
      </c>
      <c r="BD713" s="143">
        <f t="shared" si="28"/>
        <v>0</v>
      </c>
      <c r="BE713" s="143">
        <f t="shared" si="29"/>
        <v>0</v>
      </c>
      <c r="BF713" s="143">
        <f t="shared" si="30"/>
        <v>0</v>
      </c>
      <c r="BG713" s="143">
        <f t="shared" si="31"/>
        <v>0</v>
      </c>
      <c r="CA713" s="143">
        <v>12</v>
      </c>
      <c r="CB713" s="143">
        <v>0</v>
      </c>
      <c r="CC713" s="166"/>
      <c r="CD713" s="166"/>
    </row>
    <row r="714" spans="1:82" ht="12.75">
      <c r="A714" s="167">
        <v>250</v>
      </c>
      <c r="B714" s="168" t="s">
        <v>995</v>
      </c>
      <c r="C714" s="169" t="s">
        <v>989</v>
      </c>
      <c r="D714" s="170" t="s">
        <v>142</v>
      </c>
      <c r="E714" s="171">
        <v>3</v>
      </c>
      <c r="F714" s="171">
        <v>0</v>
      </c>
      <c r="G714" s="172">
        <f t="shared" si="24"/>
        <v>0</v>
      </c>
      <c r="H714" s="173">
        <v>0</v>
      </c>
      <c r="I714" s="173">
        <f t="shared" si="25"/>
        <v>0</v>
      </c>
      <c r="J714" s="173">
        <v>0</v>
      </c>
      <c r="K714" s="173">
        <f t="shared" si="26"/>
        <v>0</v>
      </c>
      <c r="Q714" s="166">
        <v>2</v>
      </c>
      <c r="AA714" s="143">
        <v>12</v>
      </c>
      <c r="AB714" s="143">
        <v>0</v>
      </c>
      <c r="AC714" s="143">
        <v>95</v>
      </c>
      <c r="BB714" s="143">
        <v>2</v>
      </c>
      <c r="BC714" s="143">
        <f t="shared" si="27"/>
        <v>0</v>
      </c>
      <c r="BD714" s="143">
        <f t="shared" si="28"/>
        <v>0</v>
      </c>
      <c r="BE714" s="143">
        <f t="shared" si="29"/>
        <v>0</v>
      </c>
      <c r="BF714" s="143">
        <f t="shared" si="30"/>
        <v>0</v>
      </c>
      <c r="BG714" s="143">
        <f t="shared" si="31"/>
        <v>0</v>
      </c>
      <c r="CA714" s="143">
        <v>12</v>
      </c>
      <c r="CB714" s="143">
        <v>0</v>
      </c>
      <c r="CC714" s="166"/>
      <c r="CD714" s="166"/>
    </row>
    <row r="715" spans="1:82" ht="12.75">
      <c r="A715" s="167">
        <v>251</v>
      </c>
      <c r="B715" s="168" t="s">
        <v>996</v>
      </c>
      <c r="C715" s="169" t="s">
        <v>997</v>
      </c>
      <c r="D715" s="170" t="s">
        <v>61</v>
      </c>
      <c r="E715" s="171"/>
      <c r="F715" s="171">
        <v>0</v>
      </c>
      <c r="G715" s="172">
        <f t="shared" si="24"/>
        <v>0</v>
      </c>
      <c r="H715" s="173">
        <v>0</v>
      </c>
      <c r="I715" s="173">
        <f t="shared" si="25"/>
        <v>0</v>
      </c>
      <c r="J715" s="173">
        <v>0</v>
      </c>
      <c r="K715" s="173">
        <f t="shared" si="26"/>
        <v>0</v>
      </c>
      <c r="Q715" s="166">
        <v>2</v>
      </c>
      <c r="AA715" s="143">
        <v>7</v>
      </c>
      <c r="AB715" s="143">
        <v>1002</v>
      </c>
      <c r="AC715" s="143">
        <v>5</v>
      </c>
      <c r="BB715" s="143">
        <v>2</v>
      </c>
      <c r="BC715" s="143">
        <f t="shared" si="27"/>
        <v>0</v>
      </c>
      <c r="BD715" s="143">
        <f t="shared" si="28"/>
        <v>0</v>
      </c>
      <c r="BE715" s="143">
        <f t="shared" si="29"/>
        <v>0</v>
      </c>
      <c r="BF715" s="143">
        <f t="shared" si="30"/>
        <v>0</v>
      </c>
      <c r="BG715" s="143">
        <f t="shared" si="31"/>
        <v>0</v>
      </c>
      <c r="CA715" s="143">
        <v>7</v>
      </c>
      <c r="CB715" s="143">
        <v>1002</v>
      </c>
      <c r="CC715" s="166"/>
      <c r="CD715" s="166"/>
    </row>
    <row r="716" spans="1:59" ht="12.75">
      <c r="A716" s="182"/>
      <c r="B716" s="183" t="s">
        <v>79</v>
      </c>
      <c r="C716" s="184" t="str">
        <f>CONCATENATE(B697," ",C697)</f>
        <v>767 Konstrukce zámečnické</v>
      </c>
      <c r="D716" s="185"/>
      <c r="E716" s="186"/>
      <c r="F716" s="187"/>
      <c r="G716" s="188">
        <f>SUM(G697:G715)</f>
        <v>0</v>
      </c>
      <c r="H716" s="189"/>
      <c r="I716" s="190">
        <f>SUM(I697:I715)</f>
        <v>4.5416</v>
      </c>
      <c r="J716" s="189"/>
      <c r="K716" s="190">
        <f>SUM(K697:K715)</f>
        <v>0</v>
      </c>
      <c r="Q716" s="166">
        <v>4</v>
      </c>
      <c r="BC716" s="191">
        <f>SUM(BC697:BC715)</f>
        <v>0</v>
      </c>
      <c r="BD716" s="191">
        <f>SUM(BD697:BD715)</f>
        <v>0</v>
      </c>
      <c r="BE716" s="191">
        <f>SUM(BE697:BE715)</f>
        <v>0</v>
      </c>
      <c r="BF716" s="191">
        <f>SUM(BF697:BF715)</f>
        <v>0</v>
      </c>
      <c r="BG716" s="191">
        <f>SUM(BG697:BG715)</f>
        <v>0</v>
      </c>
    </row>
    <row r="717" spans="1:17" ht="12.75">
      <c r="A717" s="158" t="s">
        <v>76</v>
      </c>
      <c r="B717" s="159" t="s">
        <v>998</v>
      </c>
      <c r="C717" s="160" t="s">
        <v>999</v>
      </c>
      <c r="D717" s="161"/>
      <c r="E717" s="162"/>
      <c r="F717" s="162"/>
      <c r="G717" s="163"/>
      <c r="H717" s="164"/>
      <c r="I717" s="165"/>
      <c r="J717" s="164"/>
      <c r="K717" s="165"/>
      <c r="Q717" s="166">
        <v>1</v>
      </c>
    </row>
    <row r="718" spans="1:82" ht="12.75">
      <c r="A718" s="167">
        <v>252</v>
      </c>
      <c r="B718" s="168" t="s">
        <v>1000</v>
      </c>
      <c r="C718" s="169" t="s">
        <v>1001</v>
      </c>
      <c r="D718" s="170" t="s">
        <v>110</v>
      </c>
      <c r="E718" s="171">
        <v>86.88</v>
      </c>
      <c r="F718" s="171">
        <v>0</v>
      </c>
      <c r="G718" s="172">
        <f>E718*F718</f>
        <v>0</v>
      </c>
      <c r="H718" s="173">
        <v>0</v>
      </c>
      <c r="I718" s="173">
        <f>E718*H718</f>
        <v>0</v>
      </c>
      <c r="J718" s="173">
        <v>0</v>
      </c>
      <c r="K718" s="173">
        <f>E718*J718</f>
        <v>0</v>
      </c>
      <c r="Q718" s="166">
        <v>2</v>
      </c>
      <c r="AA718" s="143">
        <v>12</v>
      </c>
      <c r="AB718" s="143">
        <v>0</v>
      </c>
      <c r="AC718" s="143">
        <v>58</v>
      </c>
      <c r="BB718" s="143">
        <v>2</v>
      </c>
      <c r="BC718" s="143">
        <f>IF(BB718=1,G718,0)</f>
        <v>0</v>
      </c>
      <c r="BD718" s="143">
        <f>IF(BB718=2,G718,0)</f>
        <v>0</v>
      </c>
      <c r="BE718" s="143">
        <f>IF(BB718=3,G718,0)</f>
        <v>0</v>
      </c>
      <c r="BF718" s="143">
        <f>IF(BB718=4,G718,0)</f>
        <v>0</v>
      </c>
      <c r="BG718" s="143">
        <f>IF(BB718=5,G718,0)</f>
        <v>0</v>
      </c>
      <c r="CA718" s="143">
        <v>12</v>
      </c>
      <c r="CB718" s="143">
        <v>0</v>
      </c>
      <c r="CC718" s="166"/>
      <c r="CD718" s="166"/>
    </row>
    <row r="719" spans="1:17" ht="12.75">
      <c r="A719" s="174"/>
      <c r="B719" s="175"/>
      <c r="C719" s="228" t="s">
        <v>1002</v>
      </c>
      <c r="D719" s="229"/>
      <c r="E719" s="177">
        <v>51.3</v>
      </c>
      <c r="F719" s="178"/>
      <c r="G719" s="179"/>
      <c r="H719" s="180"/>
      <c r="I719" s="181"/>
      <c r="J719" s="180"/>
      <c r="K719" s="181"/>
      <c r="M719" s="176" t="s">
        <v>1002</v>
      </c>
      <c r="O719" s="176"/>
      <c r="Q719" s="166"/>
    </row>
    <row r="720" spans="1:17" ht="12.75">
      <c r="A720" s="174"/>
      <c r="B720" s="175"/>
      <c r="C720" s="228" t="s">
        <v>1003</v>
      </c>
      <c r="D720" s="229"/>
      <c r="E720" s="177">
        <v>0.72</v>
      </c>
      <c r="F720" s="178"/>
      <c r="G720" s="179"/>
      <c r="H720" s="180"/>
      <c r="I720" s="181"/>
      <c r="J720" s="180"/>
      <c r="K720" s="181"/>
      <c r="M720" s="176" t="s">
        <v>1003</v>
      </c>
      <c r="O720" s="176"/>
      <c r="Q720" s="166"/>
    </row>
    <row r="721" spans="1:17" ht="12.75">
      <c r="A721" s="174"/>
      <c r="B721" s="175"/>
      <c r="C721" s="228" t="s">
        <v>1004</v>
      </c>
      <c r="D721" s="229"/>
      <c r="E721" s="177">
        <v>13.8</v>
      </c>
      <c r="F721" s="178"/>
      <c r="G721" s="179"/>
      <c r="H721" s="180"/>
      <c r="I721" s="181"/>
      <c r="J721" s="180"/>
      <c r="K721" s="181"/>
      <c r="M721" s="176" t="s">
        <v>1004</v>
      </c>
      <c r="O721" s="176"/>
      <c r="Q721" s="166"/>
    </row>
    <row r="722" spans="1:17" ht="12.75">
      <c r="A722" s="174"/>
      <c r="B722" s="175"/>
      <c r="C722" s="228" t="s">
        <v>1005</v>
      </c>
      <c r="D722" s="229"/>
      <c r="E722" s="177">
        <v>7.92</v>
      </c>
      <c r="F722" s="178"/>
      <c r="G722" s="179"/>
      <c r="H722" s="180"/>
      <c r="I722" s="181"/>
      <c r="J722" s="180"/>
      <c r="K722" s="181"/>
      <c r="M722" s="176" t="s">
        <v>1005</v>
      </c>
      <c r="O722" s="176"/>
      <c r="Q722" s="166"/>
    </row>
    <row r="723" spans="1:17" ht="12.75">
      <c r="A723" s="174"/>
      <c r="B723" s="175"/>
      <c r="C723" s="228" t="s">
        <v>1006</v>
      </c>
      <c r="D723" s="229"/>
      <c r="E723" s="177">
        <v>2.82</v>
      </c>
      <c r="F723" s="178"/>
      <c r="G723" s="179"/>
      <c r="H723" s="180"/>
      <c r="I723" s="181"/>
      <c r="J723" s="180"/>
      <c r="K723" s="181"/>
      <c r="M723" s="176" t="s">
        <v>1006</v>
      </c>
      <c r="O723" s="176"/>
      <c r="Q723" s="166"/>
    </row>
    <row r="724" spans="1:17" ht="12.75">
      <c r="A724" s="174"/>
      <c r="B724" s="175"/>
      <c r="C724" s="228" t="s">
        <v>1007</v>
      </c>
      <c r="D724" s="229"/>
      <c r="E724" s="177">
        <v>0.72</v>
      </c>
      <c r="F724" s="178"/>
      <c r="G724" s="179"/>
      <c r="H724" s="180"/>
      <c r="I724" s="181"/>
      <c r="J724" s="180"/>
      <c r="K724" s="181"/>
      <c r="M724" s="176" t="s">
        <v>1007</v>
      </c>
      <c r="O724" s="176"/>
      <c r="Q724" s="166"/>
    </row>
    <row r="725" spans="1:17" ht="12.75">
      <c r="A725" s="174"/>
      <c r="B725" s="175"/>
      <c r="C725" s="228" t="s">
        <v>1008</v>
      </c>
      <c r="D725" s="229"/>
      <c r="E725" s="177">
        <v>9.6</v>
      </c>
      <c r="F725" s="178"/>
      <c r="G725" s="179"/>
      <c r="H725" s="180"/>
      <c r="I725" s="181"/>
      <c r="J725" s="180"/>
      <c r="K725" s="181"/>
      <c r="M725" s="176" t="s">
        <v>1008</v>
      </c>
      <c r="O725" s="176"/>
      <c r="Q725" s="166"/>
    </row>
    <row r="726" spans="1:82" ht="12.75">
      <c r="A726" s="167">
        <v>253</v>
      </c>
      <c r="B726" s="168" t="s">
        <v>1009</v>
      </c>
      <c r="C726" s="169" t="s">
        <v>1010</v>
      </c>
      <c r="D726" s="170" t="s">
        <v>106</v>
      </c>
      <c r="E726" s="171">
        <v>140</v>
      </c>
      <c r="F726" s="171">
        <v>0</v>
      </c>
      <c r="G726" s="172">
        <f>E726*F726</f>
        <v>0</v>
      </c>
      <c r="H726" s="173">
        <v>0</v>
      </c>
      <c r="I726" s="173">
        <f>E726*H726</f>
        <v>0</v>
      </c>
      <c r="J726" s="173">
        <v>0</v>
      </c>
      <c r="K726" s="173">
        <f>E726*J726</f>
        <v>0</v>
      </c>
      <c r="Q726" s="166">
        <v>2</v>
      </c>
      <c r="AA726" s="143">
        <v>12</v>
      </c>
      <c r="AB726" s="143">
        <v>0</v>
      </c>
      <c r="AC726" s="143">
        <v>61</v>
      </c>
      <c r="BB726" s="143">
        <v>2</v>
      </c>
      <c r="BC726" s="143">
        <f>IF(BB726=1,G726,0)</f>
        <v>0</v>
      </c>
      <c r="BD726" s="143">
        <f>IF(BB726=2,G726,0)</f>
        <v>0</v>
      </c>
      <c r="BE726" s="143">
        <f>IF(BB726=3,G726,0)</f>
        <v>0</v>
      </c>
      <c r="BF726" s="143">
        <f>IF(BB726=4,G726,0)</f>
        <v>0</v>
      </c>
      <c r="BG726" s="143">
        <f>IF(BB726=5,G726,0)</f>
        <v>0</v>
      </c>
      <c r="CA726" s="143">
        <v>12</v>
      </c>
      <c r="CB726" s="143">
        <v>0</v>
      </c>
      <c r="CC726" s="166"/>
      <c r="CD726" s="166"/>
    </row>
    <row r="727" spans="1:82" ht="12.75">
      <c r="A727" s="167">
        <v>254</v>
      </c>
      <c r="B727" s="168" t="s">
        <v>1009</v>
      </c>
      <c r="C727" s="169" t="s">
        <v>1011</v>
      </c>
      <c r="D727" s="170" t="s">
        <v>106</v>
      </c>
      <c r="E727" s="171">
        <v>140</v>
      </c>
      <c r="F727" s="171">
        <v>0</v>
      </c>
      <c r="G727" s="172">
        <f>E727*F727</f>
        <v>0</v>
      </c>
      <c r="H727" s="173">
        <v>0</v>
      </c>
      <c r="I727" s="173">
        <f>E727*H727</f>
        <v>0</v>
      </c>
      <c r="J727" s="173">
        <v>0</v>
      </c>
      <c r="K727" s="173">
        <f>E727*J727</f>
        <v>0</v>
      </c>
      <c r="Q727" s="166">
        <v>2</v>
      </c>
      <c r="AA727" s="143">
        <v>12</v>
      </c>
      <c r="AB727" s="143">
        <v>0</v>
      </c>
      <c r="AC727" s="143">
        <v>62</v>
      </c>
      <c r="BB727" s="143">
        <v>2</v>
      </c>
      <c r="BC727" s="143">
        <f>IF(BB727=1,G727,0)</f>
        <v>0</v>
      </c>
      <c r="BD727" s="143">
        <f>IF(BB727=2,G727,0)</f>
        <v>0</v>
      </c>
      <c r="BE727" s="143">
        <f>IF(BB727=3,G727,0)</f>
        <v>0</v>
      </c>
      <c r="BF727" s="143">
        <f>IF(BB727=4,G727,0)</f>
        <v>0</v>
      </c>
      <c r="BG727" s="143">
        <f>IF(BB727=5,G727,0)</f>
        <v>0</v>
      </c>
      <c r="CA727" s="143">
        <v>12</v>
      </c>
      <c r="CB727" s="143">
        <v>0</v>
      </c>
      <c r="CC727" s="166"/>
      <c r="CD727" s="166"/>
    </row>
    <row r="728" spans="1:82" ht="12.75">
      <c r="A728" s="167">
        <v>255</v>
      </c>
      <c r="B728" s="168" t="s">
        <v>1012</v>
      </c>
      <c r="C728" s="169" t="s">
        <v>1013</v>
      </c>
      <c r="D728" s="170" t="s">
        <v>142</v>
      </c>
      <c r="E728" s="171">
        <v>57</v>
      </c>
      <c r="F728" s="171">
        <v>0</v>
      </c>
      <c r="G728" s="172">
        <f>E728*F728</f>
        <v>0</v>
      </c>
      <c r="H728" s="173">
        <v>0</v>
      </c>
      <c r="I728" s="173">
        <f>E728*H728</f>
        <v>0</v>
      </c>
      <c r="J728" s="173">
        <v>0</v>
      </c>
      <c r="K728" s="173">
        <f>E728*J728</f>
        <v>0</v>
      </c>
      <c r="Q728" s="166">
        <v>2</v>
      </c>
      <c r="AA728" s="143">
        <v>12</v>
      </c>
      <c r="AB728" s="143">
        <v>0</v>
      </c>
      <c r="AC728" s="143">
        <v>60</v>
      </c>
      <c r="BB728" s="143">
        <v>2</v>
      </c>
      <c r="BC728" s="143">
        <f>IF(BB728=1,G728,0)</f>
        <v>0</v>
      </c>
      <c r="BD728" s="143">
        <f>IF(BB728=2,G728,0)</f>
        <v>0</v>
      </c>
      <c r="BE728" s="143">
        <f>IF(BB728=3,G728,0)</f>
        <v>0</v>
      </c>
      <c r="BF728" s="143">
        <f>IF(BB728=4,G728,0)</f>
        <v>0</v>
      </c>
      <c r="BG728" s="143">
        <f>IF(BB728=5,G728,0)</f>
        <v>0</v>
      </c>
      <c r="CA728" s="143">
        <v>12</v>
      </c>
      <c r="CB728" s="143">
        <v>0</v>
      </c>
      <c r="CC728" s="166"/>
      <c r="CD728" s="166"/>
    </row>
    <row r="729" spans="1:82" ht="12.75">
      <c r="A729" s="167">
        <v>256</v>
      </c>
      <c r="B729" s="168" t="s">
        <v>1014</v>
      </c>
      <c r="C729" s="169" t="s">
        <v>1015</v>
      </c>
      <c r="D729" s="170" t="s">
        <v>142</v>
      </c>
      <c r="E729" s="171">
        <v>2</v>
      </c>
      <c r="F729" s="171">
        <v>0</v>
      </c>
      <c r="G729" s="172">
        <f>E729*F729</f>
        <v>0</v>
      </c>
      <c r="H729" s="173">
        <v>0</v>
      </c>
      <c r="I729" s="173">
        <f>E729*H729</f>
        <v>0</v>
      </c>
      <c r="J729" s="173">
        <v>0</v>
      </c>
      <c r="K729" s="173">
        <f>E729*J729</f>
        <v>0</v>
      </c>
      <c r="Q729" s="166">
        <v>2</v>
      </c>
      <c r="AA729" s="143">
        <v>12</v>
      </c>
      <c r="AB729" s="143">
        <v>0</v>
      </c>
      <c r="AC729" s="143">
        <v>63</v>
      </c>
      <c r="BB729" s="143">
        <v>2</v>
      </c>
      <c r="BC729" s="143">
        <f>IF(BB729=1,G729,0)</f>
        <v>0</v>
      </c>
      <c r="BD729" s="143">
        <f>IF(BB729=2,G729,0)</f>
        <v>0</v>
      </c>
      <c r="BE729" s="143">
        <f>IF(BB729=3,G729,0)</f>
        <v>0</v>
      </c>
      <c r="BF729" s="143">
        <f>IF(BB729=4,G729,0)</f>
        <v>0</v>
      </c>
      <c r="BG729" s="143">
        <f>IF(BB729=5,G729,0)</f>
        <v>0</v>
      </c>
      <c r="CA729" s="143">
        <v>12</v>
      </c>
      <c r="CB729" s="143">
        <v>0</v>
      </c>
      <c r="CC729" s="166"/>
      <c r="CD729" s="166"/>
    </row>
    <row r="730" spans="1:82" ht="12.75">
      <c r="A730" s="167">
        <v>257</v>
      </c>
      <c r="B730" s="168" t="s">
        <v>1016</v>
      </c>
      <c r="C730" s="169" t="s">
        <v>1017</v>
      </c>
      <c r="D730" s="170" t="s">
        <v>61</v>
      </c>
      <c r="E730" s="171"/>
      <c r="F730" s="171">
        <v>0</v>
      </c>
      <c r="G730" s="172">
        <f>E730*F730</f>
        <v>0</v>
      </c>
      <c r="H730" s="173">
        <v>0</v>
      </c>
      <c r="I730" s="173">
        <f>E730*H730</f>
        <v>0</v>
      </c>
      <c r="J730" s="173">
        <v>0</v>
      </c>
      <c r="K730" s="173">
        <f>E730*J730</f>
        <v>0</v>
      </c>
      <c r="Q730" s="166">
        <v>2</v>
      </c>
      <c r="AA730" s="143">
        <v>7</v>
      </c>
      <c r="AB730" s="143">
        <v>1002</v>
      </c>
      <c r="AC730" s="143">
        <v>5</v>
      </c>
      <c r="BB730" s="143">
        <v>2</v>
      </c>
      <c r="BC730" s="143">
        <f>IF(BB730=1,G730,0)</f>
        <v>0</v>
      </c>
      <c r="BD730" s="143">
        <f>IF(BB730=2,G730,0)</f>
        <v>0</v>
      </c>
      <c r="BE730" s="143">
        <f>IF(BB730=3,G730,0)</f>
        <v>0</v>
      </c>
      <c r="BF730" s="143">
        <f>IF(BB730=4,G730,0)</f>
        <v>0</v>
      </c>
      <c r="BG730" s="143">
        <f>IF(BB730=5,G730,0)</f>
        <v>0</v>
      </c>
      <c r="CA730" s="143">
        <v>7</v>
      </c>
      <c r="CB730" s="143">
        <v>1002</v>
      </c>
      <c r="CC730" s="166"/>
      <c r="CD730" s="166"/>
    </row>
    <row r="731" spans="1:59" ht="12.75">
      <c r="A731" s="182"/>
      <c r="B731" s="183" t="s">
        <v>79</v>
      </c>
      <c r="C731" s="184" t="str">
        <f>CONCATENATE(B717," ",C717)</f>
        <v>769 Otvorové prvky z plastu</v>
      </c>
      <c r="D731" s="185"/>
      <c r="E731" s="186"/>
      <c r="F731" s="187"/>
      <c r="G731" s="188">
        <f>SUM(G717:G730)</f>
        <v>0</v>
      </c>
      <c r="H731" s="189"/>
      <c r="I731" s="190">
        <f>SUM(I717:I730)</f>
        <v>0</v>
      </c>
      <c r="J731" s="189"/>
      <c r="K731" s="190">
        <f>SUM(K717:K730)</f>
        <v>0</v>
      </c>
      <c r="Q731" s="166">
        <v>4</v>
      </c>
      <c r="BC731" s="191">
        <f>SUM(BC717:BC730)</f>
        <v>0</v>
      </c>
      <c r="BD731" s="191">
        <f>SUM(BD717:BD730)</f>
        <v>0</v>
      </c>
      <c r="BE731" s="191">
        <f>SUM(BE717:BE730)</f>
        <v>0</v>
      </c>
      <c r="BF731" s="191">
        <f>SUM(BF717:BF730)</f>
        <v>0</v>
      </c>
      <c r="BG731" s="191">
        <f>SUM(BG717:BG730)</f>
        <v>0</v>
      </c>
    </row>
    <row r="732" spans="1:17" ht="12.75">
      <c r="A732" s="158" t="s">
        <v>76</v>
      </c>
      <c r="B732" s="159" t="s">
        <v>1018</v>
      </c>
      <c r="C732" s="160" t="s">
        <v>1019</v>
      </c>
      <c r="D732" s="161"/>
      <c r="E732" s="162"/>
      <c r="F732" s="162"/>
      <c r="G732" s="163"/>
      <c r="H732" s="164"/>
      <c r="I732" s="165"/>
      <c r="J732" s="164"/>
      <c r="K732" s="165"/>
      <c r="Q732" s="166">
        <v>1</v>
      </c>
    </row>
    <row r="733" spans="1:82" ht="12.75">
      <c r="A733" s="167">
        <v>258</v>
      </c>
      <c r="B733" s="168" t="s">
        <v>1020</v>
      </c>
      <c r="C733" s="169" t="s">
        <v>1021</v>
      </c>
      <c r="D733" s="170" t="s">
        <v>110</v>
      </c>
      <c r="E733" s="171">
        <v>66.12</v>
      </c>
      <c r="F733" s="171">
        <v>0</v>
      </c>
      <c r="G733" s="172">
        <f>E733*F733</f>
        <v>0</v>
      </c>
      <c r="H733" s="173">
        <v>0</v>
      </c>
      <c r="I733" s="173">
        <f>E733*H733</f>
        <v>0</v>
      </c>
      <c r="J733" s="173">
        <v>0</v>
      </c>
      <c r="K733" s="173">
        <f>E733*J733</f>
        <v>0</v>
      </c>
      <c r="Q733" s="166">
        <v>2</v>
      </c>
      <c r="AA733" s="143">
        <v>1</v>
      </c>
      <c r="AB733" s="143">
        <v>7</v>
      </c>
      <c r="AC733" s="143">
        <v>7</v>
      </c>
      <c r="BB733" s="143">
        <v>2</v>
      </c>
      <c r="BC733" s="143">
        <f>IF(BB733=1,G733,0)</f>
        <v>0</v>
      </c>
      <c r="BD733" s="143">
        <f>IF(BB733=2,G733,0)</f>
        <v>0</v>
      </c>
      <c r="BE733" s="143">
        <f>IF(BB733=3,G733,0)</f>
        <v>0</v>
      </c>
      <c r="BF733" s="143">
        <f>IF(BB733=4,G733,0)</f>
        <v>0</v>
      </c>
      <c r="BG733" s="143">
        <f>IF(BB733=5,G733,0)</f>
        <v>0</v>
      </c>
      <c r="CA733" s="143">
        <v>1</v>
      </c>
      <c r="CB733" s="143">
        <v>7</v>
      </c>
      <c r="CC733" s="166"/>
      <c r="CD733" s="166"/>
    </row>
    <row r="734" spans="1:17" ht="12.75">
      <c r="A734" s="174"/>
      <c r="B734" s="175"/>
      <c r="C734" s="228" t="s">
        <v>1022</v>
      </c>
      <c r="D734" s="229"/>
      <c r="E734" s="177">
        <v>65.12</v>
      </c>
      <c r="F734" s="178"/>
      <c r="G734" s="179"/>
      <c r="H734" s="180"/>
      <c r="I734" s="181"/>
      <c r="J734" s="180"/>
      <c r="K734" s="181"/>
      <c r="M734" s="176" t="s">
        <v>1022</v>
      </c>
      <c r="O734" s="176"/>
      <c r="Q734" s="166"/>
    </row>
    <row r="735" spans="1:17" ht="12.75">
      <c r="A735" s="174"/>
      <c r="B735" s="175"/>
      <c r="C735" s="228" t="s">
        <v>1023</v>
      </c>
      <c r="D735" s="229"/>
      <c r="E735" s="177">
        <v>1</v>
      </c>
      <c r="F735" s="178"/>
      <c r="G735" s="179"/>
      <c r="H735" s="180"/>
      <c r="I735" s="181"/>
      <c r="J735" s="180"/>
      <c r="K735" s="181"/>
      <c r="M735" s="176" t="s">
        <v>1023</v>
      </c>
      <c r="O735" s="176"/>
      <c r="Q735" s="166"/>
    </row>
    <row r="736" spans="1:82" ht="12.75">
      <c r="A736" s="167">
        <v>259</v>
      </c>
      <c r="B736" s="168" t="s">
        <v>1024</v>
      </c>
      <c r="C736" s="169" t="s">
        <v>1025</v>
      </c>
      <c r="D736" s="170" t="s">
        <v>106</v>
      </c>
      <c r="E736" s="171">
        <v>47.7</v>
      </c>
      <c r="F736" s="171">
        <v>0</v>
      </c>
      <c r="G736" s="172">
        <f>E736*F736</f>
        <v>0</v>
      </c>
      <c r="H736" s="173">
        <v>0.00046</v>
      </c>
      <c r="I736" s="173">
        <f>E736*H736</f>
        <v>0.021942000000000003</v>
      </c>
      <c r="J736" s="173">
        <v>0</v>
      </c>
      <c r="K736" s="173">
        <f>E736*J736</f>
        <v>0</v>
      </c>
      <c r="Q736" s="166">
        <v>2</v>
      </c>
      <c r="AA736" s="143">
        <v>1</v>
      </c>
      <c r="AB736" s="143">
        <v>7</v>
      </c>
      <c r="AC736" s="143">
        <v>7</v>
      </c>
      <c r="BB736" s="143">
        <v>2</v>
      </c>
      <c r="BC736" s="143">
        <f>IF(BB736=1,G736,0)</f>
        <v>0</v>
      </c>
      <c r="BD736" s="143">
        <f>IF(BB736=2,G736,0)</f>
        <v>0</v>
      </c>
      <c r="BE736" s="143">
        <f>IF(BB736=3,G736,0)</f>
        <v>0</v>
      </c>
      <c r="BF736" s="143">
        <f>IF(BB736=4,G736,0)</f>
        <v>0</v>
      </c>
      <c r="BG736" s="143">
        <f>IF(BB736=5,G736,0)</f>
        <v>0</v>
      </c>
      <c r="CA736" s="143">
        <v>1</v>
      </c>
      <c r="CB736" s="143">
        <v>7</v>
      </c>
      <c r="CC736" s="166"/>
      <c r="CD736" s="166"/>
    </row>
    <row r="737" spans="1:17" ht="12.75">
      <c r="A737" s="174"/>
      <c r="B737" s="175"/>
      <c r="C737" s="228" t="s">
        <v>1026</v>
      </c>
      <c r="D737" s="229"/>
      <c r="E737" s="177">
        <v>5.9</v>
      </c>
      <c r="F737" s="178"/>
      <c r="G737" s="179"/>
      <c r="H737" s="180"/>
      <c r="I737" s="181"/>
      <c r="J737" s="180"/>
      <c r="K737" s="181"/>
      <c r="M737" s="176" t="s">
        <v>1026</v>
      </c>
      <c r="O737" s="176"/>
      <c r="Q737" s="166"/>
    </row>
    <row r="738" spans="1:17" ht="12.75">
      <c r="A738" s="174"/>
      <c r="B738" s="175"/>
      <c r="C738" s="228" t="s">
        <v>1027</v>
      </c>
      <c r="D738" s="229"/>
      <c r="E738" s="177">
        <v>14</v>
      </c>
      <c r="F738" s="178"/>
      <c r="G738" s="179"/>
      <c r="H738" s="180"/>
      <c r="I738" s="181"/>
      <c r="J738" s="180"/>
      <c r="K738" s="181"/>
      <c r="M738" s="176" t="s">
        <v>1027</v>
      </c>
      <c r="O738" s="176"/>
      <c r="Q738" s="166"/>
    </row>
    <row r="739" spans="1:17" ht="12.75">
      <c r="A739" s="174"/>
      <c r="B739" s="175"/>
      <c r="C739" s="228" t="s">
        <v>1028</v>
      </c>
      <c r="D739" s="229"/>
      <c r="E739" s="177">
        <v>11.5</v>
      </c>
      <c r="F739" s="178"/>
      <c r="G739" s="179"/>
      <c r="H739" s="180"/>
      <c r="I739" s="181"/>
      <c r="J739" s="180"/>
      <c r="K739" s="181"/>
      <c r="M739" s="176" t="s">
        <v>1028</v>
      </c>
      <c r="O739" s="176"/>
      <c r="Q739" s="166"/>
    </row>
    <row r="740" spans="1:17" ht="12.75">
      <c r="A740" s="174"/>
      <c r="B740" s="175"/>
      <c r="C740" s="228" t="s">
        <v>1029</v>
      </c>
      <c r="D740" s="229"/>
      <c r="E740" s="177">
        <v>8.8</v>
      </c>
      <c r="F740" s="178"/>
      <c r="G740" s="179"/>
      <c r="H740" s="180"/>
      <c r="I740" s="181"/>
      <c r="J740" s="180"/>
      <c r="K740" s="181"/>
      <c r="M740" s="176" t="s">
        <v>1029</v>
      </c>
      <c r="O740" s="176"/>
      <c r="Q740" s="166"/>
    </row>
    <row r="741" spans="1:17" ht="12.75">
      <c r="A741" s="174"/>
      <c r="B741" s="175"/>
      <c r="C741" s="228" t="s">
        <v>1030</v>
      </c>
      <c r="D741" s="229"/>
      <c r="E741" s="177">
        <v>7.5</v>
      </c>
      <c r="F741" s="178"/>
      <c r="G741" s="179"/>
      <c r="H741" s="180"/>
      <c r="I741" s="181"/>
      <c r="J741" s="180"/>
      <c r="K741" s="181"/>
      <c r="M741" s="176" t="s">
        <v>1030</v>
      </c>
      <c r="O741" s="176"/>
      <c r="Q741" s="166"/>
    </row>
    <row r="742" spans="1:82" ht="12.75">
      <c r="A742" s="167">
        <v>260</v>
      </c>
      <c r="B742" s="168" t="s">
        <v>1031</v>
      </c>
      <c r="C742" s="169" t="s">
        <v>1032</v>
      </c>
      <c r="D742" s="170" t="s">
        <v>106</v>
      </c>
      <c r="E742" s="171">
        <v>47.7</v>
      </c>
      <c r="F742" s="171">
        <v>0</v>
      </c>
      <c r="G742" s="172">
        <f>E742*F742</f>
        <v>0</v>
      </c>
      <c r="H742" s="173">
        <v>0</v>
      </c>
      <c r="I742" s="173">
        <f>E742*H742</f>
        <v>0</v>
      </c>
      <c r="J742" s="173">
        <v>0</v>
      </c>
      <c r="K742" s="173">
        <f>E742*J742</f>
        <v>0</v>
      </c>
      <c r="Q742" s="166">
        <v>2</v>
      </c>
      <c r="AA742" s="143">
        <v>1</v>
      </c>
      <c r="AB742" s="143">
        <v>7</v>
      </c>
      <c r="AC742" s="143">
        <v>7</v>
      </c>
      <c r="BB742" s="143">
        <v>2</v>
      </c>
      <c r="BC742" s="143">
        <f>IF(BB742=1,G742,0)</f>
        <v>0</v>
      </c>
      <c r="BD742" s="143">
        <f>IF(BB742=2,G742,0)</f>
        <v>0</v>
      </c>
      <c r="BE742" s="143">
        <f>IF(BB742=3,G742,0)</f>
        <v>0</v>
      </c>
      <c r="BF742" s="143">
        <f>IF(BB742=4,G742,0)</f>
        <v>0</v>
      </c>
      <c r="BG742" s="143">
        <f>IF(BB742=5,G742,0)</f>
        <v>0</v>
      </c>
      <c r="CA742" s="143">
        <v>1</v>
      </c>
      <c r="CB742" s="143">
        <v>7</v>
      </c>
      <c r="CC742" s="166"/>
      <c r="CD742" s="166"/>
    </row>
    <row r="743" spans="1:82" ht="12.75">
      <c r="A743" s="167">
        <v>261</v>
      </c>
      <c r="B743" s="168" t="s">
        <v>1033</v>
      </c>
      <c r="C743" s="169" t="s">
        <v>1034</v>
      </c>
      <c r="D743" s="170" t="s">
        <v>110</v>
      </c>
      <c r="E743" s="171">
        <v>111.95</v>
      </c>
      <c r="F743" s="171">
        <v>0</v>
      </c>
      <c r="G743" s="172">
        <f>E743*F743</f>
        <v>0</v>
      </c>
      <c r="H743" s="173">
        <v>0.00493</v>
      </c>
      <c r="I743" s="173">
        <f>E743*H743</f>
        <v>0.5519135000000001</v>
      </c>
      <c r="J743" s="173">
        <v>0</v>
      </c>
      <c r="K743" s="173">
        <f>E743*J743</f>
        <v>0</v>
      </c>
      <c r="Q743" s="166">
        <v>2</v>
      </c>
      <c r="AA743" s="143">
        <v>1</v>
      </c>
      <c r="AB743" s="143">
        <v>7</v>
      </c>
      <c r="AC743" s="143">
        <v>7</v>
      </c>
      <c r="BB743" s="143">
        <v>2</v>
      </c>
      <c r="BC743" s="143">
        <f>IF(BB743=1,G743,0)</f>
        <v>0</v>
      </c>
      <c r="BD743" s="143">
        <f>IF(BB743=2,G743,0)</f>
        <v>0</v>
      </c>
      <c r="BE743" s="143">
        <f>IF(BB743=3,G743,0)</f>
        <v>0</v>
      </c>
      <c r="BF743" s="143">
        <f>IF(BB743=4,G743,0)</f>
        <v>0</v>
      </c>
      <c r="BG743" s="143">
        <f>IF(BB743=5,G743,0)</f>
        <v>0</v>
      </c>
      <c r="CA743" s="143">
        <v>1</v>
      </c>
      <c r="CB743" s="143">
        <v>7</v>
      </c>
      <c r="CC743" s="166"/>
      <c r="CD743" s="166"/>
    </row>
    <row r="744" spans="1:17" ht="12.75">
      <c r="A744" s="174"/>
      <c r="B744" s="175"/>
      <c r="C744" s="228" t="s">
        <v>1022</v>
      </c>
      <c r="D744" s="229"/>
      <c r="E744" s="177">
        <v>65.12</v>
      </c>
      <c r="F744" s="178"/>
      <c r="G744" s="179"/>
      <c r="H744" s="180"/>
      <c r="I744" s="181"/>
      <c r="J744" s="180"/>
      <c r="K744" s="181"/>
      <c r="M744" s="176" t="s">
        <v>1022</v>
      </c>
      <c r="O744" s="176"/>
      <c r="Q744" s="166"/>
    </row>
    <row r="745" spans="1:17" ht="12.75">
      <c r="A745" s="174"/>
      <c r="B745" s="175"/>
      <c r="C745" s="228" t="s">
        <v>580</v>
      </c>
      <c r="D745" s="229"/>
      <c r="E745" s="177">
        <v>45.83</v>
      </c>
      <c r="F745" s="178"/>
      <c r="G745" s="179"/>
      <c r="H745" s="180"/>
      <c r="I745" s="181"/>
      <c r="J745" s="180"/>
      <c r="K745" s="181"/>
      <c r="M745" s="176" t="s">
        <v>580</v>
      </c>
      <c r="O745" s="176"/>
      <c r="Q745" s="166"/>
    </row>
    <row r="746" spans="1:17" ht="12.75">
      <c r="A746" s="174"/>
      <c r="B746" s="175"/>
      <c r="C746" s="228" t="s">
        <v>1023</v>
      </c>
      <c r="D746" s="229"/>
      <c r="E746" s="177">
        <v>1</v>
      </c>
      <c r="F746" s="178"/>
      <c r="G746" s="179"/>
      <c r="H746" s="180"/>
      <c r="I746" s="181"/>
      <c r="J746" s="180"/>
      <c r="K746" s="181"/>
      <c r="M746" s="176" t="s">
        <v>1023</v>
      </c>
      <c r="O746" s="176"/>
      <c r="Q746" s="166"/>
    </row>
    <row r="747" spans="1:82" ht="12.75">
      <c r="A747" s="167">
        <v>262</v>
      </c>
      <c r="B747" s="168" t="s">
        <v>1035</v>
      </c>
      <c r="C747" s="169" t="s">
        <v>1036</v>
      </c>
      <c r="D747" s="170" t="s">
        <v>110</v>
      </c>
      <c r="E747" s="171">
        <v>115.766</v>
      </c>
      <c r="F747" s="171">
        <v>0</v>
      </c>
      <c r="G747" s="172">
        <f>E747*F747</f>
        <v>0</v>
      </c>
      <c r="H747" s="173">
        <v>0.0008</v>
      </c>
      <c r="I747" s="173">
        <f>E747*H747</f>
        <v>0.09261280000000001</v>
      </c>
      <c r="J747" s="173">
        <v>0</v>
      </c>
      <c r="K747" s="173">
        <f>E747*J747</f>
        <v>0</v>
      </c>
      <c r="Q747" s="166">
        <v>2</v>
      </c>
      <c r="AA747" s="143">
        <v>1</v>
      </c>
      <c r="AB747" s="143">
        <v>7</v>
      </c>
      <c r="AC747" s="143">
        <v>7</v>
      </c>
      <c r="BB747" s="143">
        <v>2</v>
      </c>
      <c r="BC747" s="143">
        <f>IF(BB747=1,G747,0)</f>
        <v>0</v>
      </c>
      <c r="BD747" s="143">
        <f>IF(BB747=2,G747,0)</f>
        <v>0</v>
      </c>
      <c r="BE747" s="143">
        <f>IF(BB747=3,G747,0)</f>
        <v>0</v>
      </c>
      <c r="BF747" s="143">
        <f>IF(BB747=4,G747,0)</f>
        <v>0</v>
      </c>
      <c r="BG747" s="143">
        <f>IF(BB747=5,G747,0)</f>
        <v>0</v>
      </c>
      <c r="CA747" s="143">
        <v>1</v>
      </c>
      <c r="CB747" s="143">
        <v>7</v>
      </c>
      <c r="CC747" s="166"/>
      <c r="CD747" s="166"/>
    </row>
    <row r="748" spans="1:17" ht="12.75">
      <c r="A748" s="174"/>
      <c r="B748" s="175"/>
      <c r="C748" s="228" t="s">
        <v>1037</v>
      </c>
      <c r="D748" s="229"/>
      <c r="E748" s="177">
        <v>115.766</v>
      </c>
      <c r="F748" s="178"/>
      <c r="G748" s="179"/>
      <c r="H748" s="180"/>
      <c r="I748" s="181"/>
      <c r="J748" s="180"/>
      <c r="K748" s="181"/>
      <c r="M748" s="176" t="s">
        <v>1037</v>
      </c>
      <c r="O748" s="176"/>
      <c r="Q748" s="166"/>
    </row>
    <row r="749" spans="1:82" ht="12.75">
      <c r="A749" s="167">
        <v>263</v>
      </c>
      <c r="B749" s="168" t="s">
        <v>1038</v>
      </c>
      <c r="C749" s="169" t="s">
        <v>1039</v>
      </c>
      <c r="D749" s="170" t="s">
        <v>110</v>
      </c>
      <c r="E749" s="171">
        <v>1</v>
      </c>
      <c r="F749" s="171">
        <v>0</v>
      </c>
      <c r="G749" s="172">
        <f>E749*F749</f>
        <v>0</v>
      </c>
      <c r="H749" s="173">
        <v>0.0003</v>
      </c>
      <c r="I749" s="173">
        <f>E749*H749</f>
        <v>0.0003</v>
      </c>
      <c r="J749" s="173">
        <v>0</v>
      </c>
      <c r="K749" s="173">
        <f>E749*J749</f>
        <v>0</v>
      </c>
      <c r="Q749" s="166">
        <v>2</v>
      </c>
      <c r="AA749" s="143">
        <v>1</v>
      </c>
      <c r="AB749" s="143">
        <v>7</v>
      </c>
      <c r="AC749" s="143">
        <v>7</v>
      </c>
      <c r="BB749" s="143">
        <v>2</v>
      </c>
      <c r="BC749" s="143">
        <f>IF(BB749=1,G749,0)</f>
        <v>0</v>
      </c>
      <c r="BD749" s="143">
        <f>IF(BB749=2,G749,0)</f>
        <v>0</v>
      </c>
      <c r="BE749" s="143">
        <f>IF(BB749=3,G749,0)</f>
        <v>0</v>
      </c>
      <c r="BF749" s="143">
        <f>IF(BB749=4,G749,0)</f>
        <v>0</v>
      </c>
      <c r="BG749" s="143">
        <f>IF(BB749=5,G749,0)</f>
        <v>0</v>
      </c>
      <c r="CA749" s="143">
        <v>1</v>
      </c>
      <c r="CB749" s="143">
        <v>7</v>
      </c>
      <c r="CC749" s="166"/>
      <c r="CD749" s="166"/>
    </row>
    <row r="750" spans="1:17" ht="12.75">
      <c r="A750" s="174"/>
      <c r="B750" s="175"/>
      <c r="C750" s="228" t="s">
        <v>1023</v>
      </c>
      <c r="D750" s="229"/>
      <c r="E750" s="177">
        <v>1</v>
      </c>
      <c r="F750" s="178"/>
      <c r="G750" s="179"/>
      <c r="H750" s="180"/>
      <c r="I750" s="181"/>
      <c r="J750" s="180"/>
      <c r="K750" s="181"/>
      <c r="M750" s="176" t="s">
        <v>1023</v>
      </c>
      <c r="O750" s="176"/>
      <c r="Q750" s="166"/>
    </row>
    <row r="751" spans="1:82" ht="12.75">
      <c r="A751" s="167">
        <v>264</v>
      </c>
      <c r="B751" s="168" t="s">
        <v>1018</v>
      </c>
      <c r="C751" s="169" t="s">
        <v>1040</v>
      </c>
      <c r="D751" s="170" t="s">
        <v>110</v>
      </c>
      <c r="E751" s="171">
        <v>121.5543</v>
      </c>
      <c r="F751" s="171">
        <v>0</v>
      </c>
      <c r="G751" s="172">
        <f>E751*F751</f>
        <v>0</v>
      </c>
      <c r="H751" s="173">
        <v>0</v>
      </c>
      <c r="I751" s="173">
        <f>E751*H751</f>
        <v>0</v>
      </c>
      <c r="J751" s="173">
        <v>0</v>
      </c>
      <c r="K751" s="173">
        <f>E751*J751</f>
        <v>0</v>
      </c>
      <c r="Q751" s="166">
        <v>2</v>
      </c>
      <c r="AA751" s="143">
        <v>12</v>
      </c>
      <c r="AB751" s="143">
        <v>0</v>
      </c>
      <c r="AC751" s="143">
        <v>71</v>
      </c>
      <c r="BB751" s="143">
        <v>2</v>
      </c>
      <c r="BC751" s="143">
        <f>IF(BB751=1,G751,0)</f>
        <v>0</v>
      </c>
      <c r="BD751" s="143">
        <f>IF(BB751=2,G751,0)</f>
        <v>0</v>
      </c>
      <c r="BE751" s="143">
        <f>IF(BB751=3,G751,0)</f>
        <v>0</v>
      </c>
      <c r="BF751" s="143">
        <f>IF(BB751=4,G751,0)</f>
        <v>0</v>
      </c>
      <c r="BG751" s="143">
        <f>IF(BB751=5,G751,0)</f>
        <v>0</v>
      </c>
      <c r="CA751" s="143">
        <v>12</v>
      </c>
      <c r="CB751" s="143">
        <v>0</v>
      </c>
      <c r="CC751" s="166"/>
      <c r="CD751" s="166"/>
    </row>
    <row r="752" spans="1:17" ht="12.75">
      <c r="A752" s="174"/>
      <c r="B752" s="175"/>
      <c r="C752" s="228" t="s">
        <v>1041</v>
      </c>
      <c r="D752" s="229"/>
      <c r="E752" s="177">
        <v>121.5543</v>
      </c>
      <c r="F752" s="178"/>
      <c r="G752" s="179"/>
      <c r="H752" s="180"/>
      <c r="I752" s="181"/>
      <c r="J752" s="180"/>
      <c r="K752" s="181"/>
      <c r="M752" s="176" t="s">
        <v>1041</v>
      </c>
      <c r="O752" s="176"/>
      <c r="Q752" s="166"/>
    </row>
    <row r="753" spans="1:82" ht="12.75">
      <c r="A753" s="167">
        <v>265</v>
      </c>
      <c r="B753" s="168" t="s">
        <v>1042</v>
      </c>
      <c r="C753" s="169" t="s">
        <v>1043</v>
      </c>
      <c r="D753" s="170" t="s">
        <v>61</v>
      </c>
      <c r="E753" s="171"/>
      <c r="F753" s="171">
        <v>0</v>
      </c>
      <c r="G753" s="172">
        <f>E753*F753</f>
        <v>0</v>
      </c>
      <c r="H753" s="173">
        <v>0</v>
      </c>
      <c r="I753" s="173">
        <f>E753*H753</f>
        <v>0</v>
      </c>
      <c r="J753" s="173">
        <v>0</v>
      </c>
      <c r="K753" s="173">
        <f>E753*J753</f>
        <v>0</v>
      </c>
      <c r="Q753" s="166">
        <v>2</v>
      </c>
      <c r="AA753" s="143">
        <v>7</v>
      </c>
      <c r="AB753" s="143">
        <v>1002</v>
      </c>
      <c r="AC753" s="143">
        <v>5</v>
      </c>
      <c r="BB753" s="143">
        <v>2</v>
      </c>
      <c r="BC753" s="143">
        <f>IF(BB753=1,G753,0)</f>
        <v>0</v>
      </c>
      <c r="BD753" s="143">
        <f>IF(BB753=2,G753,0)</f>
        <v>0</v>
      </c>
      <c r="BE753" s="143">
        <f>IF(BB753=3,G753,0)</f>
        <v>0</v>
      </c>
      <c r="BF753" s="143">
        <f>IF(BB753=4,G753,0)</f>
        <v>0</v>
      </c>
      <c r="BG753" s="143">
        <f>IF(BB753=5,G753,0)</f>
        <v>0</v>
      </c>
      <c r="CA753" s="143">
        <v>7</v>
      </c>
      <c r="CB753" s="143">
        <v>1002</v>
      </c>
      <c r="CC753" s="166"/>
      <c r="CD753" s="166"/>
    </row>
    <row r="754" spans="1:59" ht="12.75">
      <c r="A754" s="182"/>
      <c r="B754" s="183" t="s">
        <v>79</v>
      </c>
      <c r="C754" s="184" t="str">
        <f>CONCATENATE(B732," ",C732)</f>
        <v>771 Podlahy z dlaždic a obklady</v>
      </c>
      <c r="D754" s="185"/>
      <c r="E754" s="186"/>
      <c r="F754" s="187"/>
      <c r="G754" s="188">
        <f>SUM(G732:G753)</f>
        <v>0</v>
      </c>
      <c r="H754" s="189"/>
      <c r="I754" s="190">
        <f>SUM(I732:I753)</f>
        <v>0.6667683000000001</v>
      </c>
      <c r="J754" s="189"/>
      <c r="K754" s="190">
        <f>SUM(K732:K753)</f>
        <v>0</v>
      </c>
      <c r="Q754" s="166">
        <v>4</v>
      </c>
      <c r="BC754" s="191">
        <f>SUM(BC732:BC753)</f>
        <v>0</v>
      </c>
      <c r="BD754" s="191">
        <f>SUM(BD732:BD753)</f>
        <v>0</v>
      </c>
      <c r="BE754" s="191">
        <f>SUM(BE732:BE753)</f>
        <v>0</v>
      </c>
      <c r="BF754" s="191">
        <f>SUM(BF732:BF753)</f>
        <v>0</v>
      </c>
      <c r="BG754" s="191">
        <f>SUM(BG732:BG753)</f>
        <v>0</v>
      </c>
    </row>
    <row r="755" spans="1:17" ht="12.75">
      <c r="A755" s="158" t="s">
        <v>76</v>
      </c>
      <c r="B755" s="159" t="s">
        <v>1044</v>
      </c>
      <c r="C755" s="160" t="s">
        <v>1045</v>
      </c>
      <c r="D755" s="161"/>
      <c r="E755" s="162"/>
      <c r="F755" s="162"/>
      <c r="G755" s="163"/>
      <c r="H755" s="164"/>
      <c r="I755" s="165"/>
      <c r="J755" s="164"/>
      <c r="K755" s="165"/>
      <c r="Q755" s="166">
        <v>1</v>
      </c>
    </row>
    <row r="756" spans="1:82" ht="12.75">
      <c r="A756" s="167">
        <v>266</v>
      </c>
      <c r="B756" s="168" t="s">
        <v>1046</v>
      </c>
      <c r="C756" s="169" t="s">
        <v>1047</v>
      </c>
      <c r="D756" s="170" t="s">
        <v>110</v>
      </c>
      <c r="E756" s="171">
        <v>529.28</v>
      </c>
      <c r="F756" s="171">
        <v>0</v>
      </c>
      <c r="G756" s="172">
        <f>E756*F756</f>
        <v>0</v>
      </c>
      <c r="H756" s="173">
        <v>0</v>
      </c>
      <c r="I756" s="173">
        <f>E756*H756</f>
        <v>0</v>
      </c>
      <c r="J756" s="173">
        <v>0</v>
      </c>
      <c r="K756" s="173">
        <f>E756*J756</f>
        <v>0</v>
      </c>
      <c r="Q756" s="166">
        <v>2</v>
      </c>
      <c r="AA756" s="143">
        <v>1</v>
      </c>
      <c r="AB756" s="143">
        <v>7</v>
      </c>
      <c r="AC756" s="143">
        <v>7</v>
      </c>
      <c r="BB756" s="143">
        <v>2</v>
      </c>
      <c r="BC756" s="143">
        <f>IF(BB756=1,G756,0)</f>
        <v>0</v>
      </c>
      <c r="BD756" s="143">
        <f>IF(BB756=2,G756,0)</f>
        <v>0</v>
      </c>
      <c r="BE756" s="143">
        <f>IF(BB756=3,G756,0)</f>
        <v>0</v>
      </c>
      <c r="BF756" s="143">
        <f>IF(BB756=4,G756,0)</f>
        <v>0</v>
      </c>
      <c r="BG756" s="143">
        <f>IF(BB756=5,G756,0)</f>
        <v>0</v>
      </c>
      <c r="CA756" s="143">
        <v>1</v>
      </c>
      <c r="CB756" s="143">
        <v>7</v>
      </c>
      <c r="CC756" s="166"/>
      <c r="CD756" s="166"/>
    </row>
    <row r="757" spans="1:17" ht="12.75">
      <c r="A757" s="174"/>
      <c r="B757" s="175"/>
      <c r="C757" s="228" t="s">
        <v>1048</v>
      </c>
      <c r="D757" s="229"/>
      <c r="E757" s="177">
        <v>529.28</v>
      </c>
      <c r="F757" s="178"/>
      <c r="G757" s="179"/>
      <c r="H757" s="180"/>
      <c r="I757" s="181"/>
      <c r="J757" s="180"/>
      <c r="K757" s="181"/>
      <c r="M757" s="176" t="s">
        <v>1048</v>
      </c>
      <c r="O757" s="176"/>
      <c r="Q757" s="166"/>
    </row>
    <row r="758" spans="1:82" ht="12.75">
      <c r="A758" s="167">
        <v>267</v>
      </c>
      <c r="B758" s="168" t="s">
        <v>1049</v>
      </c>
      <c r="C758" s="169" t="s">
        <v>1050</v>
      </c>
      <c r="D758" s="170" t="s">
        <v>110</v>
      </c>
      <c r="E758" s="171">
        <v>529.28</v>
      </c>
      <c r="F758" s="171">
        <v>0</v>
      </c>
      <c r="G758" s="172">
        <f>E758*F758</f>
        <v>0</v>
      </c>
      <c r="H758" s="173">
        <v>0</v>
      </c>
      <c r="I758" s="173">
        <f>E758*H758</f>
        <v>0</v>
      </c>
      <c r="J758" s="173">
        <v>0</v>
      </c>
      <c r="K758" s="173">
        <f>E758*J758</f>
        <v>0</v>
      </c>
      <c r="Q758" s="166">
        <v>2</v>
      </c>
      <c r="AA758" s="143">
        <v>1</v>
      </c>
      <c r="AB758" s="143">
        <v>7</v>
      </c>
      <c r="AC758" s="143">
        <v>7</v>
      </c>
      <c r="BB758" s="143">
        <v>2</v>
      </c>
      <c r="BC758" s="143">
        <f>IF(BB758=1,G758,0)</f>
        <v>0</v>
      </c>
      <c r="BD758" s="143">
        <f>IF(BB758=2,G758,0)</f>
        <v>0</v>
      </c>
      <c r="BE758" s="143">
        <f>IF(BB758=3,G758,0)</f>
        <v>0</v>
      </c>
      <c r="BF758" s="143">
        <f>IF(BB758=4,G758,0)</f>
        <v>0</v>
      </c>
      <c r="BG758" s="143">
        <f>IF(BB758=5,G758,0)</f>
        <v>0</v>
      </c>
      <c r="CA758" s="143">
        <v>1</v>
      </c>
      <c r="CB758" s="143">
        <v>7</v>
      </c>
      <c r="CC758" s="166"/>
      <c r="CD758" s="166"/>
    </row>
    <row r="759" spans="1:82" ht="22.5">
      <c r="A759" s="167">
        <v>268</v>
      </c>
      <c r="B759" s="168" t="s">
        <v>1051</v>
      </c>
      <c r="C759" s="169" t="s">
        <v>1052</v>
      </c>
      <c r="D759" s="170" t="s">
        <v>106</v>
      </c>
      <c r="E759" s="171">
        <v>522.35</v>
      </c>
      <c r="F759" s="171">
        <v>0</v>
      </c>
      <c r="G759" s="172">
        <f>E759*F759</f>
        <v>0</v>
      </c>
      <c r="H759" s="173">
        <v>0.00059</v>
      </c>
      <c r="I759" s="173">
        <f>E759*H759</f>
        <v>0.30818650000000003</v>
      </c>
      <c r="J759" s="173">
        <v>0</v>
      </c>
      <c r="K759" s="173">
        <f>E759*J759</f>
        <v>0</v>
      </c>
      <c r="Q759" s="166">
        <v>2</v>
      </c>
      <c r="AA759" s="143">
        <v>1</v>
      </c>
      <c r="AB759" s="143">
        <v>7</v>
      </c>
      <c r="AC759" s="143">
        <v>7</v>
      </c>
      <c r="BB759" s="143">
        <v>2</v>
      </c>
      <c r="BC759" s="143">
        <f>IF(BB759=1,G759,0)</f>
        <v>0</v>
      </c>
      <c r="BD759" s="143">
        <f>IF(BB759=2,G759,0)</f>
        <v>0</v>
      </c>
      <c r="BE759" s="143">
        <f>IF(BB759=3,G759,0)</f>
        <v>0</v>
      </c>
      <c r="BF759" s="143">
        <f>IF(BB759=4,G759,0)</f>
        <v>0</v>
      </c>
      <c r="BG759" s="143">
        <f>IF(BB759=5,G759,0)</f>
        <v>0</v>
      </c>
      <c r="CA759" s="143">
        <v>1</v>
      </c>
      <c r="CB759" s="143">
        <v>7</v>
      </c>
      <c r="CC759" s="166"/>
      <c r="CD759" s="166"/>
    </row>
    <row r="760" spans="1:17" ht="12.75">
      <c r="A760" s="174"/>
      <c r="B760" s="175"/>
      <c r="C760" s="228" t="s">
        <v>1053</v>
      </c>
      <c r="D760" s="229"/>
      <c r="E760" s="177">
        <v>237.65</v>
      </c>
      <c r="F760" s="178"/>
      <c r="G760" s="179"/>
      <c r="H760" s="180"/>
      <c r="I760" s="181"/>
      <c r="J760" s="180"/>
      <c r="K760" s="181"/>
      <c r="M760" s="176" t="s">
        <v>1053</v>
      </c>
      <c r="O760" s="176"/>
      <c r="Q760" s="166"/>
    </row>
    <row r="761" spans="1:17" ht="12.75">
      <c r="A761" s="174"/>
      <c r="B761" s="175"/>
      <c r="C761" s="228" t="s">
        <v>1054</v>
      </c>
      <c r="D761" s="229"/>
      <c r="E761" s="177">
        <v>279.7</v>
      </c>
      <c r="F761" s="178"/>
      <c r="G761" s="179"/>
      <c r="H761" s="180"/>
      <c r="I761" s="181"/>
      <c r="J761" s="180"/>
      <c r="K761" s="181"/>
      <c r="M761" s="176" t="s">
        <v>1054</v>
      </c>
      <c r="O761" s="176"/>
      <c r="Q761" s="166"/>
    </row>
    <row r="762" spans="1:17" ht="12.75">
      <c r="A762" s="174"/>
      <c r="B762" s="175"/>
      <c r="C762" s="228" t="s">
        <v>1055</v>
      </c>
      <c r="D762" s="229"/>
      <c r="E762" s="177">
        <v>5</v>
      </c>
      <c r="F762" s="178"/>
      <c r="G762" s="179"/>
      <c r="H762" s="180"/>
      <c r="I762" s="181"/>
      <c r="J762" s="180"/>
      <c r="K762" s="181"/>
      <c r="M762" s="176" t="s">
        <v>1055</v>
      </c>
      <c r="O762" s="176"/>
      <c r="Q762" s="166"/>
    </row>
    <row r="763" spans="1:82" ht="12.75">
      <c r="A763" s="167">
        <v>269</v>
      </c>
      <c r="B763" s="168" t="s">
        <v>1056</v>
      </c>
      <c r="C763" s="169" t="s">
        <v>1057</v>
      </c>
      <c r="D763" s="170" t="s">
        <v>110</v>
      </c>
      <c r="E763" s="171">
        <v>529.28</v>
      </c>
      <c r="F763" s="171">
        <v>0</v>
      </c>
      <c r="G763" s="172">
        <f>E763*F763</f>
        <v>0</v>
      </c>
      <c r="H763" s="173">
        <v>0.00036</v>
      </c>
      <c r="I763" s="173">
        <f>E763*H763</f>
        <v>0.1905408</v>
      </c>
      <c r="J763" s="173">
        <v>0</v>
      </c>
      <c r="K763" s="173">
        <f>E763*J763</f>
        <v>0</v>
      </c>
      <c r="Q763" s="166">
        <v>2</v>
      </c>
      <c r="AA763" s="143">
        <v>1</v>
      </c>
      <c r="AB763" s="143">
        <v>7</v>
      </c>
      <c r="AC763" s="143">
        <v>7</v>
      </c>
      <c r="BB763" s="143">
        <v>2</v>
      </c>
      <c r="BC763" s="143">
        <f>IF(BB763=1,G763,0)</f>
        <v>0</v>
      </c>
      <c r="BD763" s="143">
        <f>IF(BB763=2,G763,0)</f>
        <v>0</v>
      </c>
      <c r="BE763" s="143">
        <f>IF(BB763=3,G763,0)</f>
        <v>0</v>
      </c>
      <c r="BF763" s="143">
        <f>IF(BB763=4,G763,0)</f>
        <v>0</v>
      </c>
      <c r="BG763" s="143">
        <f>IF(BB763=5,G763,0)</f>
        <v>0</v>
      </c>
      <c r="CA763" s="143">
        <v>1</v>
      </c>
      <c r="CB763" s="143">
        <v>7</v>
      </c>
      <c r="CC763" s="166"/>
      <c r="CD763" s="166"/>
    </row>
    <row r="764" spans="1:82" ht="12.75">
      <c r="A764" s="167">
        <v>270</v>
      </c>
      <c r="B764" s="168" t="s">
        <v>1044</v>
      </c>
      <c r="C764" s="169" t="s">
        <v>1058</v>
      </c>
      <c r="D764" s="170" t="s">
        <v>110</v>
      </c>
      <c r="E764" s="171">
        <v>539.8656</v>
      </c>
      <c r="F764" s="171">
        <v>0</v>
      </c>
      <c r="G764" s="172">
        <f>E764*F764</f>
        <v>0</v>
      </c>
      <c r="H764" s="173">
        <v>0</v>
      </c>
      <c r="I764" s="173">
        <f>E764*H764</f>
        <v>0</v>
      </c>
      <c r="J764" s="173">
        <v>0</v>
      </c>
      <c r="K764" s="173">
        <f>E764*J764</f>
        <v>0</v>
      </c>
      <c r="Q764" s="166">
        <v>2</v>
      </c>
      <c r="AA764" s="143">
        <v>12</v>
      </c>
      <c r="AB764" s="143">
        <v>0</v>
      </c>
      <c r="AC764" s="143">
        <v>72</v>
      </c>
      <c r="BB764" s="143">
        <v>2</v>
      </c>
      <c r="BC764" s="143">
        <f>IF(BB764=1,G764,0)</f>
        <v>0</v>
      </c>
      <c r="BD764" s="143">
        <f>IF(BB764=2,G764,0)</f>
        <v>0</v>
      </c>
      <c r="BE764" s="143">
        <f>IF(BB764=3,G764,0)</f>
        <v>0</v>
      </c>
      <c r="BF764" s="143">
        <f>IF(BB764=4,G764,0)</f>
        <v>0</v>
      </c>
      <c r="BG764" s="143">
        <f>IF(BB764=5,G764,0)</f>
        <v>0</v>
      </c>
      <c r="CA764" s="143">
        <v>12</v>
      </c>
      <c r="CB764" s="143">
        <v>0</v>
      </c>
      <c r="CC764" s="166"/>
      <c r="CD764" s="166"/>
    </row>
    <row r="765" spans="1:17" ht="12.75">
      <c r="A765" s="174"/>
      <c r="B765" s="175"/>
      <c r="C765" s="228" t="s">
        <v>1059</v>
      </c>
      <c r="D765" s="229"/>
      <c r="E765" s="177">
        <v>539.8656</v>
      </c>
      <c r="F765" s="178"/>
      <c r="G765" s="179"/>
      <c r="H765" s="180"/>
      <c r="I765" s="181"/>
      <c r="J765" s="180"/>
      <c r="K765" s="181"/>
      <c r="M765" s="176" t="s">
        <v>1059</v>
      </c>
      <c r="O765" s="176"/>
      <c r="Q765" s="166"/>
    </row>
    <row r="766" spans="1:82" ht="12.75">
      <c r="A766" s="167">
        <v>271</v>
      </c>
      <c r="B766" s="168" t="s">
        <v>1060</v>
      </c>
      <c r="C766" s="169" t="s">
        <v>1061</v>
      </c>
      <c r="D766" s="170" t="s">
        <v>61</v>
      </c>
      <c r="E766" s="171"/>
      <c r="F766" s="171">
        <v>0</v>
      </c>
      <c r="G766" s="172">
        <f>E766*F766</f>
        <v>0</v>
      </c>
      <c r="H766" s="173">
        <v>0</v>
      </c>
      <c r="I766" s="173">
        <f>E766*H766</f>
        <v>0</v>
      </c>
      <c r="J766" s="173">
        <v>0</v>
      </c>
      <c r="K766" s="173">
        <f>E766*J766</f>
        <v>0</v>
      </c>
      <c r="Q766" s="166">
        <v>2</v>
      </c>
      <c r="AA766" s="143">
        <v>7</v>
      </c>
      <c r="AB766" s="143">
        <v>1002</v>
      </c>
      <c r="AC766" s="143">
        <v>5</v>
      </c>
      <c r="BB766" s="143">
        <v>2</v>
      </c>
      <c r="BC766" s="143">
        <f>IF(BB766=1,G766,0)</f>
        <v>0</v>
      </c>
      <c r="BD766" s="143">
        <f>IF(BB766=2,G766,0)</f>
        <v>0</v>
      </c>
      <c r="BE766" s="143">
        <f>IF(BB766=3,G766,0)</f>
        <v>0</v>
      </c>
      <c r="BF766" s="143">
        <f>IF(BB766=4,G766,0)</f>
        <v>0</v>
      </c>
      <c r="BG766" s="143">
        <f>IF(BB766=5,G766,0)</f>
        <v>0</v>
      </c>
      <c r="CA766" s="143">
        <v>7</v>
      </c>
      <c r="CB766" s="143">
        <v>1002</v>
      </c>
      <c r="CC766" s="166"/>
      <c r="CD766" s="166"/>
    </row>
    <row r="767" spans="1:59" ht="12.75">
      <c r="A767" s="182"/>
      <c r="B767" s="183" t="s">
        <v>79</v>
      </c>
      <c r="C767" s="184" t="str">
        <f>CONCATENATE(B755," ",C755)</f>
        <v>776 Podlahy povlakové</v>
      </c>
      <c r="D767" s="185"/>
      <c r="E767" s="186"/>
      <c r="F767" s="187"/>
      <c r="G767" s="188">
        <f>SUM(G755:G766)</f>
        <v>0</v>
      </c>
      <c r="H767" s="189"/>
      <c r="I767" s="190">
        <f>SUM(I755:I766)</f>
        <v>0.49872730000000004</v>
      </c>
      <c r="J767" s="189"/>
      <c r="K767" s="190">
        <f>SUM(K755:K766)</f>
        <v>0</v>
      </c>
      <c r="Q767" s="166">
        <v>4</v>
      </c>
      <c r="BC767" s="191">
        <f>SUM(BC755:BC766)</f>
        <v>0</v>
      </c>
      <c r="BD767" s="191">
        <f>SUM(BD755:BD766)</f>
        <v>0</v>
      </c>
      <c r="BE767" s="191">
        <f>SUM(BE755:BE766)</f>
        <v>0</v>
      </c>
      <c r="BF767" s="191">
        <f>SUM(BF755:BF766)</f>
        <v>0</v>
      </c>
      <c r="BG767" s="191">
        <f>SUM(BG755:BG766)</f>
        <v>0</v>
      </c>
    </row>
    <row r="768" spans="1:17" ht="12.75">
      <c r="A768" s="158" t="s">
        <v>76</v>
      </c>
      <c r="B768" s="159" t="s">
        <v>1062</v>
      </c>
      <c r="C768" s="160" t="s">
        <v>1063</v>
      </c>
      <c r="D768" s="161"/>
      <c r="E768" s="162"/>
      <c r="F768" s="162"/>
      <c r="G768" s="163"/>
      <c r="H768" s="164"/>
      <c r="I768" s="165"/>
      <c r="J768" s="164"/>
      <c r="K768" s="165"/>
      <c r="Q768" s="166">
        <v>1</v>
      </c>
    </row>
    <row r="769" spans="1:82" ht="12.75">
      <c r="A769" s="167">
        <v>272</v>
      </c>
      <c r="B769" s="168" t="s">
        <v>1064</v>
      </c>
      <c r="C769" s="169" t="s">
        <v>1065</v>
      </c>
      <c r="D769" s="170" t="s">
        <v>110</v>
      </c>
      <c r="E769" s="171">
        <v>246.27</v>
      </c>
      <c r="F769" s="171">
        <v>0</v>
      </c>
      <c r="G769" s="172">
        <f>E769*F769</f>
        <v>0</v>
      </c>
      <c r="H769" s="173">
        <v>0</v>
      </c>
      <c r="I769" s="173">
        <f>E769*H769</f>
        <v>0</v>
      </c>
      <c r="J769" s="173">
        <v>0</v>
      </c>
      <c r="K769" s="173">
        <f>E769*J769</f>
        <v>0</v>
      </c>
      <c r="Q769" s="166">
        <v>2</v>
      </c>
      <c r="AA769" s="143">
        <v>1</v>
      </c>
      <c r="AB769" s="143">
        <v>7</v>
      </c>
      <c r="AC769" s="143">
        <v>7</v>
      </c>
      <c r="BB769" s="143">
        <v>2</v>
      </c>
      <c r="BC769" s="143">
        <f>IF(BB769=1,G769,0)</f>
        <v>0</v>
      </c>
      <c r="BD769" s="143">
        <f>IF(BB769=2,G769,0)</f>
        <v>0</v>
      </c>
      <c r="BE769" s="143">
        <f>IF(BB769=3,G769,0)</f>
        <v>0</v>
      </c>
      <c r="BF769" s="143">
        <f>IF(BB769=4,G769,0)</f>
        <v>0</v>
      </c>
      <c r="BG769" s="143">
        <f>IF(BB769=5,G769,0)</f>
        <v>0</v>
      </c>
      <c r="CA769" s="143">
        <v>1</v>
      </c>
      <c r="CB769" s="143">
        <v>7</v>
      </c>
      <c r="CC769" s="166"/>
      <c r="CD769" s="166"/>
    </row>
    <row r="770" spans="1:82" ht="12.75">
      <c r="A770" s="167">
        <v>273</v>
      </c>
      <c r="B770" s="168" t="s">
        <v>1066</v>
      </c>
      <c r="C770" s="169" t="s">
        <v>1067</v>
      </c>
      <c r="D770" s="170" t="s">
        <v>110</v>
      </c>
      <c r="E770" s="171">
        <v>246.27</v>
      </c>
      <c r="F770" s="171">
        <v>0</v>
      </c>
      <c r="G770" s="172">
        <f>E770*F770</f>
        <v>0</v>
      </c>
      <c r="H770" s="173">
        <v>0</v>
      </c>
      <c r="I770" s="173">
        <f>E770*H770</f>
        <v>0</v>
      </c>
      <c r="J770" s="173">
        <v>0</v>
      </c>
      <c r="K770" s="173">
        <f>E770*J770</f>
        <v>0</v>
      </c>
      <c r="Q770" s="166">
        <v>2</v>
      </c>
      <c r="AA770" s="143">
        <v>1</v>
      </c>
      <c r="AB770" s="143">
        <v>7</v>
      </c>
      <c r="AC770" s="143">
        <v>7</v>
      </c>
      <c r="BB770" s="143">
        <v>2</v>
      </c>
      <c r="BC770" s="143">
        <f>IF(BB770=1,G770,0)</f>
        <v>0</v>
      </c>
      <c r="BD770" s="143">
        <f>IF(BB770=2,G770,0)</f>
        <v>0</v>
      </c>
      <c r="BE770" s="143">
        <f>IF(BB770=3,G770,0)</f>
        <v>0</v>
      </c>
      <c r="BF770" s="143">
        <f>IF(BB770=4,G770,0)</f>
        <v>0</v>
      </c>
      <c r="BG770" s="143">
        <f>IF(BB770=5,G770,0)</f>
        <v>0</v>
      </c>
      <c r="CA770" s="143">
        <v>1</v>
      </c>
      <c r="CB770" s="143">
        <v>7</v>
      </c>
      <c r="CC770" s="166"/>
      <c r="CD770" s="166"/>
    </row>
    <row r="771" spans="1:17" ht="12.75">
      <c r="A771" s="174"/>
      <c r="B771" s="175"/>
      <c r="C771" s="228" t="s">
        <v>1068</v>
      </c>
      <c r="D771" s="229"/>
      <c r="E771" s="177">
        <v>2.56</v>
      </c>
      <c r="F771" s="178"/>
      <c r="G771" s="179"/>
      <c r="H771" s="180"/>
      <c r="I771" s="181"/>
      <c r="J771" s="180"/>
      <c r="K771" s="181"/>
      <c r="M771" s="176" t="s">
        <v>1068</v>
      </c>
      <c r="O771" s="176"/>
      <c r="Q771" s="166"/>
    </row>
    <row r="772" spans="1:17" ht="12.75">
      <c r="A772" s="174"/>
      <c r="B772" s="175"/>
      <c r="C772" s="228" t="s">
        <v>1069</v>
      </c>
      <c r="D772" s="229"/>
      <c r="E772" s="177">
        <v>20.67</v>
      </c>
      <c r="F772" s="178"/>
      <c r="G772" s="179"/>
      <c r="H772" s="180"/>
      <c r="I772" s="181"/>
      <c r="J772" s="180"/>
      <c r="K772" s="181"/>
      <c r="M772" s="176" t="s">
        <v>1069</v>
      </c>
      <c r="O772" s="176"/>
      <c r="Q772" s="166"/>
    </row>
    <row r="773" spans="1:17" ht="12.75">
      <c r="A773" s="174"/>
      <c r="B773" s="175"/>
      <c r="C773" s="228" t="s">
        <v>1070</v>
      </c>
      <c r="D773" s="229"/>
      <c r="E773" s="177">
        <v>2.56</v>
      </c>
      <c r="F773" s="178"/>
      <c r="G773" s="179"/>
      <c r="H773" s="180"/>
      <c r="I773" s="181"/>
      <c r="J773" s="180"/>
      <c r="K773" s="181"/>
      <c r="M773" s="176" t="s">
        <v>1070</v>
      </c>
      <c r="O773" s="176"/>
      <c r="Q773" s="166"/>
    </row>
    <row r="774" spans="1:17" ht="12.75">
      <c r="A774" s="174"/>
      <c r="B774" s="175"/>
      <c r="C774" s="228" t="s">
        <v>1071</v>
      </c>
      <c r="D774" s="229"/>
      <c r="E774" s="177">
        <v>17.1</v>
      </c>
      <c r="F774" s="178"/>
      <c r="G774" s="179"/>
      <c r="H774" s="180"/>
      <c r="I774" s="181"/>
      <c r="J774" s="180"/>
      <c r="K774" s="181"/>
      <c r="M774" s="176" t="s">
        <v>1071</v>
      </c>
      <c r="O774" s="176"/>
      <c r="Q774" s="166"/>
    </row>
    <row r="775" spans="1:17" ht="12.75">
      <c r="A775" s="174"/>
      <c r="B775" s="175"/>
      <c r="C775" s="228" t="s">
        <v>1072</v>
      </c>
      <c r="D775" s="229"/>
      <c r="E775" s="177">
        <v>2.56</v>
      </c>
      <c r="F775" s="178"/>
      <c r="G775" s="179"/>
      <c r="H775" s="180"/>
      <c r="I775" s="181"/>
      <c r="J775" s="180"/>
      <c r="K775" s="181"/>
      <c r="M775" s="176" t="s">
        <v>1072</v>
      </c>
      <c r="O775" s="176"/>
      <c r="Q775" s="166"/>
    </row>
    <row r="776" spans="1:17" ht="12.75">
      <c r="A776" s="174"/>
      <c r="B776" s="175"/>
      <c r="C776" s="235" t="s">
        <v>1073</v>
      </c>
      <c r="D776" s="229"/>
      <c r="E776" s="203">
        <v>45.45</v>
      </c>
      <c r="F776" s="178"/>
      <c r="G776" s="179"/>
      <c r="H776" s="180"/>
      <c r="I776" s="181"/>
      <c r="J776" s="180"/>
      <c r="K776" s="181"/>
      <c r="M776" s="176" t="s">
        <v>1073</v>
      </c>
      <c r="O776" s="176"/>
      <c r="Q776" s="166"/>
    </row>
    <row r="777" spans="1:17" ht="12.75">
      <c r="A777" s="174"/>
      <c r="B777" s="175"/>
      <c r="C777" s="228" t="s">
        <v>1074</v>
      </c>
      <c r="D777" s="229"/>
      <c r="E777" s="177">
        <v>90.9</v>
      </c>
      <c r="F777" s="178"/>
      <c r="G777" s="179"/>
      <c r="H777" s="180"/>
      <c r="I777" s="181"/>
      <c r="J777" s="180"/>
      <c r="K777" s="181"/>
      <c r="M777" s="176" t="s">
        <v>1074</v>
      </c>
      <c r="O777" s="176"/>
      <c r="Q777" s="166"/>
    </row>
    <row r="778" spans="1:17" ht="12.75">
      <c r="A778" s="174"/>
      <c r="B778" s="175"/>
      <c r="C778" s="228" t="s">
        <v>1075</v>
      </c>
      <c r="D778" s="229"/>
      <c r="E778" s="177">
        <v>1.6</v>
      </c>
      <c r="F778" s="178"/>
      <c r="G778" s="179"/>
      <c r="H778" s="180"/>
      <c r="I778" s="181"/>
      <c r="J778" s="180"/>
      <c r="K778" s="181"/>
      <c r="M778" s="176" t="s">
        <v>1075</v>
      </c>
      <c r="O778" s="176"/>
      <c r="Q778" s="166"/>
    </row>
    <row r="779" spans="1:17" ht="12.75">
      <c r="A779" s="174"/>
      <c r="B779" s="175"/>
      <c r="C779" s="228" t="s">
        <v>1076</v>
      </c>
      <c r="D779" s="229"/>
      <c r="E779" s="177">
        <v>2.56</v>
      </c>
      <c r="F779" s="178"/>
      <c r="G779" s="179"/>
      <c r="H779" s="180"/>
      <c r="I779" s="181"/>
      <c r="J779" s="180"/>
      <c r="K779" s="181"/>
      <c r="M779" s="176" t="s">
        <v>1076</v>
      </c>
      <c r="O779" s="176"/>
      <c r="Q779" s="166"/>
    </row>
    <row r="780" spans="1:17" ht="12.75">
      <c r="A780" s="174"/>
      <c r="B780" s="175"/>
      <c r="C780" s="228" t="s">
        <v>1077</v>
      </c>
      <c r="D780" s="229"/>
      <c r="E780" s="177">
        <v>2.56</v>
      </c>
      <c r="F780" s="178"/>
      <c r="G780" s="179"/>
      <c r="H780" s="180"/>
      <c r="I780" s="181"/>
      <c r="J780" s="180"/>
      <c r="K780" s="181"/>
      <c r="M780" s="176" t="s">
        <v>1077</v>
      </c>
      <c r="O780" s="176"/>
      <c r="Q780" s="166"/>
    </row>
    <row r="781" spans="1:17" ht="12.75">
      <c r="A781" s="174"/>
      <c r="B781" s="175"/>
      <c r="C781" s="228" t="s">
        <v>1078</v>
      </c>
      <c r="D781" s="229"/>
      <c r="E781" s="177">
        <v>8.68</v>
      </c>
      <c r="F781" s="178"/>
      <c r="G781" s="179"/>
      <c r="H781" s="180"/>
      <c r="I781" s="181"/>
      <c r="J781" s="180"/>
      <c r="K781" s="181"/>
      <c r="M781" s="176" t="s">
        <v>1078</v>
      </c>
      <c r="O781" s="176"/>
      <c r="Q781" s="166"/>
    </row>
    <row r="782" spans="1:17" ht="12.75">
      <c r="A782" s="174"/>
      <c r="B782" s="175"/>
      <c r="C782" s="228" t="s">
        <v>1079</v>
      </c>
      <c r="D782" s="229"/>
      <c r="E782" s="177">
        <v>2.56</v>
      </c>
      <c r="F782" s="178"/>
      <c r="G782" s="179"/>
      <c r="H782" s="180"/>
      <c r="I782" s="181"/>
      <c r="J782" s="180"/>
      <c r="K782" s="181"/>
      <c r="M782" s="176" t="s">
        <v>1079</v>
      </c>
      <c r="O782" s="176"/>
      <c r="Q782" s="166"/>
    </row>
    <row r="783" spans="1:17" ht="12.75">
      <c r="A783" s="174"/>
      <c r="B783" s="175"/>
      <c r="C783" s="228" t="s">
        <v>1080</v>
      </c>
      <c r="D783" s="229"/>
      <c r="E783" s="177">
        <v>18.36</v>
      </c>
      <c r="F783" s="178"/>
      <c r="G783" s="179"/>
      <c r="H783" s="180"/>
      <c r="I783" s="181"/>
      <c r="J783" s="180"/>
      <c r="K783" s="181"/>
      <c r="M783" s="176" t="s">
        <v>1080</v>
      </c>
      <c r="O783" s="176"/>
      <c r="Q783" s="166"/>
    </row>
    <row r="784" spans="1:17" ht="12.75">
      <c r="A784" s="174"/>
      <c r="B784" s="175"/>
      <c r="C784" s="228" t="s">
        <v>1081</v>
      </c>
      <c r="D784" s="229"/>
      <c r="E784" s="177">
        <v>2.56</v>
      </c>
      <c r="F784" s="178"/>
      <c r="G784" s="179"/>
      <c r="H784" s="180"/>
      <c r="I784" s="181"/>
      <c r="J784" s="180"/>
      <c r="K784" s="181"/>
      <c r="M784" s="176" t="s">
        <v>1081</v>
      </c>
      <c r="O784" s="176"/>
      <c r="Q784" s="166"/>
    </row>
    <row r="785" spans="1:17" ht="12.75">
      <c r="A785" s="174"/>
      <c r="B785" s="175"/>
      <c r="C785" s="228" t="s">
        <v>1082</v>
      </c>
      <c r="D785" s="229"/>
      <c r="E785" s="177">
        <v>37.28</v>
      </c>
      <c r="F785" s="178"/>
      <c r="G785" s="179"/>
      <c r="H785" s="180"/>
      <c r="I785" s="181"/>
      <c r="J785" s="180"/>
      <c r="K785" s="181"/>
      <c r="M785" s="176" t="s">
        <v>1082</v>
      </c>
      <c r="O785" s="176"/>
      <c r="Q785" s="166"/>
    </row>
    <row r="786" spans="1:17" ht="12.75">
      <c r="A786" s="174"/>
      <c r="B786" s="175"/>
      <c r="C786" s="228" t="s">
        <v>1083</v>
      </c>
      <c r="D786" s="229"/>
      <c r="E786" s="177">
        <v>1.6</v>
      </c>
      <c r="F786" s="178"/>
      <c r="G786" s="179"/>
      <c r="H786" s="180"/>
      <c r="I786" s="181"/>
      <c r="J786" s="180"/>
      <c r="K786" s="181"/>
      <c r="M786" s="176" t="s">
        <v>1083</v>
      </c>
      <c r="O786" s="176"/>
      <c r="Q786" s="166"/>
    </row>
    <row r="787" spans="1:17" ht="12.75">
      <c r="A787" s="174"/>
      <c r="B787" s="175"/>
      <c r="C787" s="228" t="s">
        <v>1084</v>
      </c>
      <c r="D787" s="229"/>
      <c r="E787" s="177">
        <v>2.56</v>
      </c>
      <c r="F787" s="178"/>
      <c r="G787" s="179"/>
      <c r="H787" s="180"/>
      <c r="I787" s="181"/>
      <c r="J787" s="180"/>
      <c r="K787" s="181"/>
      <c r="M787" s="176" t="s">
        <v>1084</v>
      </c>
      <c r="O787" s="176"/>
      <c r="Q787" s="166"/>
    </row>
    <row r="788" spans="1:17" ht="12.75">
      <c r="A788" s="174"/>
      <c r="B788" s="175"/>
      <c r="C788" s="228" t="s">
        <v>1085</v>
      </c>
      <c r="D788" s="229"/>
      <c r="E788" s="177">
        <v>2.56</v>
      </c>
      <c r="F788" s="178"/>
      <c r="G788" s="179"/>
      <c r="H788" s="180"/>
      <c r="I788" s="181"/>
      <c r="J788" s="180"/>
      <c r="K788" s="181"/>
      <c r="M788" s="176" t="s">
        <v>1085</v>
      </c>
      <c r="O788" s="176"/>
      <c r="Q788" s="166"/>
    </row>
    <row r="789" spans="1:17" ht="12.75">
      <c r="A789" s="174"/>
      <c r="B789" s="175"/>
      <c r="C789" s="228" t="s">
        <v>1086</v>
      </c>
      <c r="D789" s="229"/>
      <c r="E789" s="177">
        <v>8.68</v>
      </c>
      <c r="F789" s="178"/>
      <c r="G789" s="179"/>
      <c r="H789" s="180"/>
      <c r="I789" s="181"/>
      <c r="J789" s="180"/>
      <c r="K789" s="181"/>
      <c r="M789" s="176" t="s">
        <v>1086</v>
      </c>
      <c r="O789" s="176"/>
      <c r="Q789" s="166"/>
    </row>
    <row r="790" spans="1:17" ht="12.75">
      <c r="A790" s="174"/>
      <c r="B790" s="175"/>
      <c r="C790" s="228" t="s">
        <v>1087</v>
      </c>
      <c r="D790" s="229"/>
      <c r="E790" s="177">
        <v>18.36</v>
      </c>
      <c r="F790" s="178"/>
      <c r="G790" s="179"/>
      <c r="H790" s="180"/>
      <c r="I790" s="181"/>
      <c r="J790" s="180"/>
      <c r="K790" s="181"/>
      <c r="M790" s="176" t="s">
        <v>1087</v>
      </c>
      <c r="O790" s="176"/>
      <c r="Q790" s="166"/>
    </row>
    <row r="791" spans="1:82" ht="12.75">
      <c r="A791" s="167">
        <v>274</v>
      </c>
      <c r="B791" s="168" t="s">
        <v>1088</v>
      </c>
      <c r="C791" s="169" t="s">
        <v>1089</v>
      </c>
      <c r="D791" s="170" t="s">
        <v>110</v>
      </c>
      <c r="E791" s="171">
        <v>246.27</v>
      </c>
      <c r="F791" s="171">
        <v>0</v>
      </c>
      <c r="G791" s="172">
        <f>E791*F791</f>
        <v>0</v>
      </c>
      <c r="H791" s="173">
        <v>9E-05</v>
      </c>
      <c r="I791" s="173">
        <f>E791*H791</f>
        <v>0.0221643</v>
      </c>
      <c r="J791" s="173">
        <v>0</v>
      </c>
      <c r="K791" s="173">
        <f>E791*J791</f>
        <v>0</v>
      </c>
      <c r="Q791" s="166">
        <v>2</v>
      </c>
      <c r="AA791" s="143">
        <v>1</v>
      </c>
      <c r="AB791" s="143">
        <v>7</v>
      </c>
      <c r="AC791" s="143">
        <v>7</v>
      </c>
      <c r="BB791" s="143">
        <v>2</v>
      </c>
      <c r="BC791" s="143">
        <f>IF(BB791=1,G791,0)</f>
        <v>0</v>
      </c>
      <c r="BD791" s="143">
        <f>IF(BB791=2,G791,0)</f>
        <v>0</v>
      </c>
      <c r="BE791" s="143">
        <f>IF(BB791=3,G791,0)</f>
        <v>0</v>
      </c>
      <c r="BF791" s="143">
        <f>IF(BB791=4,G791,0)</f>
        <v>0</v>
      </c>
      <c r="BG791" s="143">
        <f>IF(BB791=5,G791,0)</f>
        <v>0</v>
      </c>
      <c r="CA791" s="143">
        <v>1</v>
      </c>
      <c r="CB791" s="143">
        <v>7</v>
      </c>
      <c r="CC791" s="166"/>
      <c r="CD791" s="166"/>
    </row>
    <row r="792" spans="1:82" ht="12.75">
      <c r="A792" s="167">
        <v>275</v>
      </c>
      <c r="B792" s="168" t="s">
        <v>1090</v>
      </c>
      <c r="C792" s="169" t="s">
        <v>1091</v>
      </c>
      <c r="D792" s="170" t="s">
        <v>106</v>
      </c>
      <c r="E792" s="171">
        <v>265</v>
      </c>
      <c r="F792" s="171">
        <v>0</v>
      </c>
      <c r="G792" s="172">
        <f>E792*F792</f>
        <v>0</v>
      </c>
      <c r="H792" s="173">
        <v>0.00031</v>
      </c>
      <c r="I792" s="173">
        <f>E792*H792</f>
        <v>0.08215</v>
      </c>
      <c r="J792" s="173">
        <v>0</v>
      </c>
      <c r="K792" s="173">
        <f>E792*J792</f>
        <v>0</v>
      </c>
      <c r="Q792" s="166">
        <v>2</v>
      </c>
      <c r="AA792" s="143">
        <v>1</v>
      </c>
      <c r="AB792" s="143">
        <v>7</v>
      </c>
      <c r="AC792" s="143">
        <v>7</v>
      </c>
      <c r="BB792" s="143">
        <v>2</v>
      </c>
      <c r="BC792" s="143">
        <f>IF(BB792=1,G792,0)</f>
        <v>0</v>
      </c>
      <c r="BD792" s="143">
        <f>IF(BB792=2,G792,0)</f>
        <v>0</v>
      </c>
      <c r="BE792" s="143">
        <f>IF(BB792=3,G792,0)</f>
        <v>0</v>
      </c>
      <c r="BF792" s="143">
        <f>IF(BB792=4,G792,0)</f>
        <v>0</v>
      </c>
      <c r="BG792" s="143">
        <f>IF(BB792=5,G792,0)</f>
        <v>0</v>
      </c>
      <c r="CA792" s="143">
        <v>1</v>
      </c>
      <c r="CB792" s="143">
        <v>7</v>
      </c>
      <c r="CC792" s="166"/>
      <c r="CD792" s="166"/>
    </row>
    <row r="793" spans="1:17" ht="12.75">
      <c r="A793" s="174"/>
      <c r="B793" s="175"/>
      <c r="C793" s="228" t="s">
        <v>1092</v>
      </c>
      <c r="D793" s="229"/>
      <c r="E793" s="177">
        <v>128.4</v>
      </c>
      <c r="F793" s="178"/>
      <c r="G793" s="179"/>
      <c r="H793" s="180"/>
      <c r="I793" s="181"/>
      <c r="J793" s="180"/>
      <c r="K793" s="181"/>
      <c r="M793" s="176" t="s">
        <v>1092</v>
      </c>
      <c r="O793" s="176"/>
      <c r="Q793" s="166"/>
    </row>
    <row r="794" spans="1:17" ht="12.75">
      <c r="A794" s="174"/>
      <c r="B794" s="175"/>
      <c r="C794" s="228" t="s">
        <v>1093</v>
      </c>
      <c r="D794" s="229"/>
      <c r="E794" s="177">
        <v>136.6</v>
      </c>
      <c r="F794" s="178"/>
      <c r="G794" s="179"/>
      <c r="H794" s="180"/>
      <c r="I794" s="181"/>
      <c r="J794" s="180"/>
      <c r="K794" s="181"/>
      <c r="M794" s="176" t="s">
        <v>1093</v>
      </c>
      <c r="O794" s="176"/>
      <c r="Q794" s="166"/>
    </row>
    <row r="795" spans="1:82" ht="12.75">
      <c r="A795" s="167">
        <v>276</v>
      </c>
      <c r="B795" s="168" t="s">
        <v>1094</v>
      </c>
      <c r="C795" s="169" t="s">
        <v>1095</v>
      </c>
      <c r="D795" s="170" t="s">
        <v>106</v>
      </c>
      <c r="E795" s="171">
        <v>185.77</v>
      </c>
      <c r="F795" s="171">
        <v>0</v>
      </c>
      <c r="G795" s="172">
        <f>E795*F795</f>
        <v>0</v>
      </c>
      <c r="H795" s="173">
        <v>0.00026</v>
      </c>
      <c r="I795" s="173">
        <f>E795*H795</f>
        <v>0.0483002</v>
      </c>
      <c r="J795" s="173">
        <v>0</v>
      </c>
      <c r="K795" s="173">
        <f>E795*J795</f>
        <v>0</v>
      </c>
      <c r="Q795" s="166">
        <v>2</v>
      </c>
      <c r="AA795" s="143">
        <v>1</v>
      </c>
      <c r="AB795" s="143">
        <v>7</v>
      </c>
      <c r="AC795" s="143">
        <v>7</v>
      </c>
      <c r="BB795" s="143">
        <v>2</v>
      </c>
      <c r="BC795" s="143">
        <f>IF(BB795=1,G795,0)</f>
        <v>0</v>
      </c>
      <c r="BD795" s="143">
        <f>IF(BB795=2,G795,0)</f>
        <v>0</v>
      </c>
      <c r="BE795" s="143">
        <f>IF(BB795=3,G795,0)</f>
        <v>0</v>
      </c>
      <c r="BF795" s="143">
        <f>IF(BB795=4,G795,0)</f>
        <v>0</v>
      </c>
      <c r="BG795" s="143">
        <f>IF(BB795=5,G795,0)</f>
        <v>0</v>
      </c>
      <c r="CA795" s="143">
        <v>1</v>
      </c>
      <c r="CB795" s="143">
        <v>7</v>
      </c>
      <c r="CC795" s="166"/>
      <c r="CD795" s="166"/>
    </row>
    <row r="796" spans="1:17" ht="12.75">
      <c r="A796" s="174"/>
      <c r="B796" s="175"/>
      <c r="C796" s="228" t="s">
        <v>1096</v>
      </c>
      <c r="D796" s="229"/>
      <c r="E796" s="177">
        <v>127.17</v>
      </c>
      <c r="F796" s="178"/>
      <c r="G796" s="179"/>
      <c r="H796" s="180"/>
      <c r="I796" s="181"/>
      <c r="J796" s="180"/>
      <c r="K796" s="181"/>
      <c r="M796" s="176" t="s">
        <v>1096</v>
      </c>
      <c r="O796" s="176"/>
      <c r="Q796" s="166"/>
    </row>
    <row r="797" spans="1:17" ht="12.75">
      <c r="A797" s="174"/>
      <c r="B797" s="175"/>
      <c r="C797" s="228" t="s">
        <v>1097</v>
      </c>
      <c r="D797" s="229"/>
      <c r="E797" s="177">
        <v>58.6</v>
      </c>
      <c r="F797" s="178"/>
      <c r="G797" s="179"/>
      <c r="H797" s="180"/>
      <c r="I797" s="181"/>
      <c r="J797" s="180"/>
      <c r="K797" s="181"/>
      <c r="M797" s="176" t="s">
        <v>1097</v>
      </c>
      <c r="O797" s="176"/>
      <c r="Q797" s="166"/>
    </row>
    <row r="798" spans="1:82" ht="12.75">
      <c r="A798" s="167">
        <v>277</v>
      </c>
      <c r="B798" s="168" t="s">
        <v>1098</v>
      </c>
      <c r="C798" s="169" t="s">
        <v>1099</v>
      </c>
      <c r="D798" s="170" t="s">
        <v>110</v>
      </c>
      <c r="E798" s="171">
        <v>19.4125</v>
      </c>
      <c r="F798" s="171">
        <v>0</v>
      </c>
      <c r="G798" s="172">
        <f>E798*F798</f>
        <v>0</v>
      </c>
      <c r="H798" s="173">
        <v>0.0031</v>
      </c>
      <c r="I798" s="173">
        <f>E798*H798</f>
        <v>0.06017875</v>
      </c>
      <c r="J798" s="173">
        <v>0</v>
      </c>
      <c r="K798" s="173">
        <f>E798*J798</f>
        <v>0</v>
      </c>
      <c r="Q798" s="166">
        <v>2</v>
      </c>
      <c r="AA798" s="143">
        <v>1</v>
      </c>
      <c r="AB798" s="143">
        <v>7</v>
      </c>
      <c r="AC798" s="143">
        <v>7</v>
      </c>
      <c r="BB798" s="143">
        <v>2</v>
      </c>
      <c r="BC798" s="143">
        <f>IF(BB798=1,G798,0)</f>
        <v>0</v>
      </c>
      <c r="BD798" s="143">
        <f>IF(BB798=2,G798,0)</f>
        <v>0</v>
      </c>
      <c r="BE798" s="143">
        <f>IF(BB798=3,G798,0)</f>
        <v>0</v>
      </c>
      <c r="BF798" s="143">
        <f>IF(BB798=4,G798,0)</f>
        <v>0</v>
      </c>
      <c r="BG798" s="143">
        <f>IF(BB798=5,G798,0)</f>
        <v>0</v>
      </c>
      <c r="CA798" s="143">
        <v>1</v>
      </c>
      <c r="CB798" s="143">
        <v>7</v>
      </c>
      <c r="CC798" s="166"/>
      <c r="CD798" s="166"/>
    </row>
    <row r="799" spans="1:82" ht="12.75">
      <c r="A799" s="167">
        <v>278</v>
      </c>
      <c r="B799" s="168" t="s">
        <v>1062</v>
      </c>
      <c r="C799" s="169" t="s">
        <v>1100</v>
      </c>
      <c r="D799" s="170" t="s">
        <v>110</v>
      </c>
      <c r="E799" s="171">
        <v>258.5835</v>
      </c>
      <c r="F799" s="171">
        <v>0</v>
      </c>
      <c r="G799" s="172">
        <f>E799*F799</f>
        <v>0</v>
      </c>
      <c r="H799" s="173">
        <v>0</v>
      </c>
      <c r="I799" s="173">
        <f>E799*H799</f>
        <v>0</v>
      </c>
      <c r="J799" s="173">
        <v>0</v>
      </c>
      <c r="K799" s="173">
        <f>E799*J799</f>
        <v>0</v>
      </c>
      <c r="Q799" s="166">
        <v>2</v>
      </c>
      <c r="AA799" s="143">
        <v>12</v>
      </c>
      <c r="AB799" s="143">
        <v>0</v>
      </c>
      <c r="AC799" s="143">
        <v>73</v>
      </c>
      <c r="BB799" s="143">
        <v>2</v>
      </c>
      <c r="BC799" s="143">
        <f>IF(BB799=1,G799,0)</f>
        <v>0</v>
      </c>
      <c r="BD799" s="143">
        <f>IF(BB799=2,G799,0)</f>
        <v>0</v>
      </c>
      <c r="BE799" s="143">
        <f>IF(BB799=3,G799,0)</f>
        <v>0</v>
      </c>
      <c r="BF799" s="143">
        <f>IF(BB799=4,G799,0)</f>
        <v>0</v>
      </c>
      <c r="BG799" s="143">
        <f>IF(BB799=5,G799,0)</f>
        <v>0</v>
      </c>
      <c r="CA799" s="143">
        <v>12</v>
      </c>
      <c r="CB799" s="143">
        <v>0</v>
      </c>
      <c r="CC799" s="166"/>
      <c r="CD799" s="166"/>
    </row>
    <row r="800" spans="1:17" ht="12.75">
      <c r="A800" s="174"/>
      <c r="B800" s="175"/>
      <c r="C800" s="228" t="s">
        <v>1101</v>
      </c>
      <c r="D800" s="229"/>
      <c r="E800" s="177">
        <v>258.5835</v>
      </c>
      <c r="F800" s="178"/>
      <c r="G800" s="179"/>
      <c r="H800" s="180"/>
      <c r="I800" s="181"/>
      <c r="J800" s="180"/>
      <c r="K800" s="181"/>
      <c r="M800" s="176" t="s">
        <v>1101</v>
      </c>
      <c r="O800" s="176"/>
      <c r="Q800" s="166"/>
    </row>
    <row r="801" spans="1:82" ht="12.75">
      <c r="A801" s="167">
        <v>279</v>
      </c>
      <c r="B801" s="168" t="s">
        <v>1102</v>
      </c>
      <c r="C801" s="169" t="s">
        <v>1103</v>
      </c>
      <c r="D801" s="170" t="s">
        <v>110</v>
      </c>
      <c r="E801" s="171">
        <v>20.3831</v>
      </c>
      <c r="F801" s="171">
        <v>0</v>
      </c>
      <c r="G801" s="172">
        <f>E801*F801</f>
        <v>0</v>
      </c>
      <c r="H801" s="173">
        <v>0</v>
      </c>
      <c r="I801" s="173">
        <f>E801*H801</f>
        <v>0</v>
      </c>
      <c r="J801" s="173">
        <v>0</v>
      </c>
      <c r="K801" s="173">
        <f>E801*J801</f>
        <v>0</v>
      </c>
      <c r="Q801" s="166">
        <v>2</v>
      </c>
      <c r="AA801" s="143">
        <v>12</v>
      </c>
      <c r="AB801" s="143">
        <v>0</v>
      </c>
      <c r="AC801" s="143">
        <v>250</v>
      </c>
      <c r="BB801" s="143">
        <v>2</v>
      </c>
      <c r="BC801" s="143">
        <f>IF(BB801=1,G801,0)</f>
        <v>0</v>
      </c>
      <c r="BD801" s="143">
        <f>IF(BB801=2,G801,0)</f>
        <v>0</v>
      </c>
      <c r="BE801" s="143">
        <f>IF(BB801=3,G801,0)</f>
        <v>0</v>
      </c>
      <c r="BF801" s="143">
        <f>IF(BB801=4,G801,0)</f>
        <v>0</v>
      </c>
      <c r="BG801" s="143">
        <f>IF(BB801=5,G801,0)</f>
        <v>0</v>
      </c>
      <c r="CA801" s="143">
        <v>12</v>
      </c>
      <c r="CB801" s="143">
        <v>0</v>
      </c>
      <c r="CC801" s="166"/>
      <c r="CD801" s="166"/>
    </row>
    <row r="802" spans="1:17" ht="12.75">
      <c r="A802" s="174"/>
      <c r="B802" s="175"/>
      <c r="C802" s="228" t="s">
        <v>1104</v>
      </c>
      <c r="D802" s="229"/>
      <c r="E802" s="177">
        <v>20.3831</v>
      </c>
      <c r="F802" s="178"/>
      <c r="G802" s="179"/>
      <c r="H802" s="180"/>
      <c r="I802" s="181"/>
      <c r="J802" s="180"/>
      <c r="K802" s="181"/>
      <c r="M802" s="176" t="s">
        <v>1104</v>
      </c>
      <c r="O802" s="176"/>
      <c r="Q802" s="166"/>
    </row>
    <row r="803" spans="1:82" ht="12.75">
      <c r="A803" s="167">
        <v>280</v>
      </c>
      <c r="B803" s="168" t="s">
        <v>1105</v>
      </c>
      <c r="C803" s="169" t="s">
        <v>1106</v>
      </c>
      <c r="D803" s="170" t="s">
        <v>61</v>
      </c>
      <c r="E803" s="171"/>
      <c r="F803" s="171">
        <v>0</v>
      </c>
      <c r="G803" s="172">
        <f>E803*F803</f>
        <v>0</v>
      </c>
      <c r="H803" s="173">
        <v>0</v>
      </c>
      <c r="I803" s="173">
        <f>E803*H803</f>
        <v>0</v>
      </c>
      <c r="J803" s="173">
        <v>0</v>
      </c>
      <c r="K803" s="173">
        <f>E803*J803</f>
        <v>0</v>
      </c>
      <c r="Q803" s="166">
        <v>2</v>
      </c>
      <c r="AA803" s="143">
        <v>7</v>
      </c>
      <c r="AB803" s="143">
        <v>1002</v>
      </c>
      <c r="AC803" s="143">
        <v>5</v>
      </c>
      <c r="BB803" s="143">
        <v>2</v>
      </c>
      <c r="BC803" s="143">
        <f>IF(BB803=1,G803,0)</f>
        <v>0</v>
      </c>
      <c r="BD803" s="143">
        <f>IF(BB803=2,G803,0)</f>
        <v>0</v>
      </c>
      <c r="BE803" s="143">
        <f>IF(BB803=3,G803,0)</f>
        <v>0</v>
      </c>
      <c r="BF803" s="143">
        <f>IF(BB803=4,G803,0)</f>
        <v>0</v>
      </c>
      <c r="BG803" s="143">
        <f>IF(BB803=5,G803,0)</f>
        <v>0</v>
      </c>
      <c r="CA803" s="143">
        <v>7</v>
      </c>
      <c r="CB803" s="143">
        <v>1002</v>
      </c>
      <c r="CC803" s="166"/>
      <c r="CD803" s="166"/>
    </row>
    <row r="804" spans="1:59" ht="12.75">
      <c r="A804" s="182"/>
      <c r="B804" s="183" t="s">
        <v>79</v>
      </c>
      <c r="C804" s="184" t="str">
        <f>CONCATENATE(B768," ",C768)</f>
        <v>781 Obklady keramické</v>
      </c>
      <c r="D804" s="185"/>
      <c r="E804" s="186"/>
      <c r="F804" s="187"/>
      <c r="G804" s="188">
        <f>SUM(G768:G803)</f>
        <v>0</v>
      </c>
      <c r="H804" s="189"/>
      <c r="I804" s="190">
        <f>SUM(I768:I803)</f>
        <v>0.21279325</v>
      </c>
      <c r="J804" s="189"/>
      <c r="K804" s="190">
        <f>SUM(K768:K803)</f>
        <v>0</v>
      </c>
      <c r="Q804" s="166">
        <v>4</v>
      </c>
      <c r="BC804" s="191">
        <f>SUM(BC768:BC803)</f>
        <v>0</v>
      </c>
      <c r="BD804" s="191">
        <f>SUM(BD768:BD803)</f>
        <v>0</v>
      </c>
      <c r="BE804" s="191">
        <f>SUM(BE768:BE803)</f>
        <v>0</v>
      </c>
      <c r="BF804" s="191">
        <f>SUM(BF768:BF803)</f>
        <v>0</v>
      </c>
      <c r="BG804" s="191">
        <f>SUM(BG768:BG803)</f>
        <v>0</v>
      </c>
    </row>
    <row r="805" spans="1:17" ht="12.75">
      <c r="A805" s="158" t="s">
        <v>76</v>
      </c>
      <c r="B805" s="159" t="s">
        <v>1107</v>
      </c>
      <c r="C805" s="160" t="s">
        <v>1108</v>
      </c>
      <c r="D805" s="161"/>
      <c r="E805" s="162"/>
      <c r="F805" s="162"/>
      <c r="G805" s="163"/>
      <c r="H805" s="164"/>
      <c r="I805" s="165"/>
      <c r="J805" s="164"/>
      <c r="K805" s="165"/>
      <c r="Q805" s="166">
        <v>1</v>
      </c>
    </row>
    <row r="806" spans="1:82" ht="12.75">
      <c r="A806" s="167">
        <v>281</v>
      </c>
      <c r="B806" s="168" t="s">
        <v>1109</v>
      </c>
      <c r="C806" s="169" t="s">
        <v>1110</v>
      </c>
      <c r="D806" s="170" t="s">
        <v>110</v>
      </c>
      <c r="E806" s="171">
        <v>957.4096</v>
      </c>
      <c r="F806" s="171">
        <v>0</v>
      </c>
      <c r="G806" s="172">
        <f>E806*F806</f>
        <v>0</v>
      </c>
      <c r="H806" s="173">
        <v>0.00036</v>
      </c>
      <c r="I806" s="173">
        <f>E806*H806</f>
        <v>0.344667456</v>
      </c>
      <c r="J806" s="173">
        <v>0</v>
      </c>
      <c r="K806" s="173">
        <f>E806*J806</f>
        <v>0</v>
      </c>
      <c r="Q806" s="166">
        <v>2</v>
      </c>
      <c r="AA806" s="143">
        <v>1</v>
      </c>
      <c r="AB806" s="143">
        <v>7</v>
      </c>
      <c r="AC806" s="143">
        <v>7</v>
      </c>
      <c r="BB806" s="143">
        <v>2</v>
      </c>
      <c r="BC806" s="143">
        <f>IF(BB806=1,G806,0)</f>
        <v>0</v>
      </c>
      <c r="BD806" s="143">
        <f>IF(BB806=2,G806,0)</f>
        <v>0</v>
      </c>
      <c r="BE806" s="143">
        <f>IF(BB806=3,G806,0)</f>
        <v>0</v>
      </c>
      <c r="BF806" s="143">
        <f>IF(BB806=4,G806,0)</f>
        <v>0</v>
      </c>
      <c r="BG806" s="143">
        <f>IF(BB806=5,G806,0)</f>
        <v>0</v>
      </c>
      <c r="CA806" s="143">
        <v>1</v>
      </c>
      <c r="CB806" s="143">
        <v>7</v>
      </c>
      <c r="CC806" s="166"/>
      <c r="CD806" s="166"/>
    </row>
    <row r="807" spans="1:17" ht="12.75">
      <c r="A807" s="174"/>
      <c r="B807" s="175"/>
      <c r="C807" s="228" t="s">
        <v>1111</v>
      </c>
      <c r="D807" s="229"/>
      <c r="E807" s="177">
        <v>172.456</v>
      </c>
      <c r="F807" s="178"/>
      <c r="G807" s="179"/>
      <c r="H807" s="180"/>
      <c r="I807" s="181"/>
      <c r="J807" s="180"/>
      <c r="K807" s="181"/>
      <c r="M807" s="176" t="s">
        <v>1111</v>
      </c>
      <c r="O807" s="176"/>
      <c r="Q807" s="166"/>
    </row>
    <row r="808" spans="1:17" ht="12.75">
      <c r="A808" s="174"/>
      <c r="B808" s="175"/>
      <c r="C808" s="228" t="s">
        <v>1112</v>
      </c>
      <c r="D808" s="229"/>
      <c r="E808" s="177">
        <v>21.5456</v>
      </c>
      <c r="F808" s="178"/>
      <c r="G808" s="179"/>
      <c r="H808" s="180"/>
      <c r="I808" s="181"/>
      <c r="J808" s="180"/>
      <c r="K808" s="181"/>
      <c r="M808" s="176" t="s">
        <v>1112</v>
      </c>
      <c r="O808" s="176"/>
      <c r="Q808" s="166"/>
    </row>
    <row r="809" spans="1:17" ht="12.75">
      <c r="A809" s="174"/>
      <c r="B809" s="175"/>
      <c r="C809" s="228" t="s">
        <v>1113</v>
      </c>
      <c r="D809" s="229"/>
      <c r="E809" s="177">
        <v>6.5728</v>
      </c>
      <c r="F809" s="178"/>
      <c r="G809" s="179"/>
      <c r="H809" s="180"/>
      <c r="I809" s="181"/>
      <c r="J809" s="180"/>
      <c r="K809" s="181"/>
      <c r="M809" s="176" t="s">
        <v>1113</v>
      </c>
      <c r="O809" s="176"/>
      <c r="Q809" s="166"/>
    </row>
    <row r="810" spans="1:17" ht="12.75">
      <c r="A810" s="174"/>
      <c r="B810" s="175"/>
      <c r="C810" s="228" t="s">
        <v>1114</v>
      </c>
      <c r="D810" s="229"/>
      <c r="E810" s="177">
        <v>46.3152</v>
      </c>
      <c r="F810" s="178"/>
      <c r="G810" s="179"/>
      <c r="H810" s="180"/>
      <c r="I810" s="181"/>
      <c r="J810" s="180"/>
      <c r="K810" s="181"/>
      <c r="M810" s="176" t="s">
        <v>1114</v>
      </c>
      <c r="O810" s="176"/>
      <c r="Q810" s="166"/>
    </row>
    <row r="811" spans="1:17" ht="12.75">
      <c r="A811" s="174"/>
      <c r="B811" s="175"/>
      <c r="C811" s="228" t="s">
        <v>1115</v>
      </c>
      <c r="D811" s="229"/>
      <c r="E811" s="177">
        <v>573</v>
      </c>
      <c r="F811" s="178"/>
      <c r="G811" s="179"/>
      <c r="H811" s="180"/>
      <c r="I811" s="181"/>
      <c r="J811" s="180"/>
      <c r="K811" s="181"/>
      <c r="M811" s="176" t="s">
        <v>1115</v>
      </c>
      <c r="O811" s="176"/>
      <c r="Q811" s="166"/>
    </row>
    <row r="812" spans="1:17" ht="12.75">
      <c r="A812" s="174"/>
      <c r="B812" s="175"/>
      <c r="C812" s="228" t="s">
        <v>1116</v>
      </c>
      <c r="D812" s="229"/>
      <c r="E812" s="177">
        <v>137.52</v>
      </c>
      <c r="F812" s="178"/>
      <c r="G812" s="179"/>
      <c r="H812" s="180"/>
      <c r="I812" s="181"/>
      <c r="J812" s="180"/>
      <c r="K812" s="181"/>
      <c r="M812" s="176" t="s">
        <v>1116</v>
      </c>
      <c r="O812" s="176"/>
      <c r="Q812" s="166"/>
    </row>
    <row r="813" spans="1:82" ht="12.75">
      <c r="A813" s="167">
        <v>282</v>
      </c>
      <c r="B813" s="168" t="s">
        <v>1107</v>
      </c>
      <c r="C813" s="169" t="s">
        <v>1117</v>
      </c>
      <c r="D813" s="170" t="s">
        <v>142</v>
      </c>
      <c r="E813" s="171">
        <v>37</v>
      </c>
      <c r="F813" s="171">
        <v>0</v>
      </c>
      <c r="G813" s="172">
        <f>E813*F813</f>
        <v>0</v>
      </c>
      <c r="H813" s="173">
        <v>0</v>
      </c>
      <c r="I813" s="173">
        <f>E813*H813</f>
        <v>0</v>
      </c>
      <c r="J813" s="173">
        <v>0</v>
      </c>
      <c r="K813" s="173">
        <f>E813*J813</f>
        <v>0</v>
      </c>
      <c r="Q813" s="166">
        <v>2</v>
      </c>
      <c r="AA813" s="143">
        <v>12</v>
      </c>
      <c r="AB813" s="143">
        <v>0</v>
      </c>
      <c r="AC813" s="143">
        <v>288</v>
      </c>
      <c r="BB813" s="143">
        <v>2</v>
      </c>
      <c r="BC813" s="143">
        <f>IF(BB813=1,G813,0)</f>
        <v>0</v>
      </c>
      <c r="BD813" s="143">
        <f>IF(BB813=2,G813,0)</f>
        <v>0</v>
      </c>
      <c r="BE813" s="143">
        <f>IF(BB813=3,G813,0)</f>
        <v>0</v>
      </c>
      <c r="BF813" s="143">
        <f>IF(BB813=4,G813,0)</f>
        <v>0</v>
      </c>
      <c r="BG813" s="143">
        <f>IF(BB813=5,G813,0)</f>
        <v>0</v>
      </c>
      <c r="CA813" s="143">
        <v>12</v>
      </c>
      <c r="CB813" s="143">
        <v>0</v>
      </c>
      <c r="CC813" s="166"/>
      <c r="CD813" s="166"/>
    </row>
    <row r="814" spans="1:59" ht="12.75">
      <c r="A814" s="182"/>
      <c r="B814" s="183" t="s">
        <v>79</v>
      </c>
      <c r="C814" s="184" t="str">
        <f>CONCATENATE(B805," ",C805)</f>
        <v>783 Nátěry</v>
      </c>
      <c r="D814" s="185"/>
      <c r="E814" s="186"/>
      <c r="F814" s="187"/>
      <c r="G814" s="188">
        <f>SUM(G805:G813)</f>
        <v>0</v>
      </c>
      <c r="H814" s="189"/>
      <c r="I814" s="190">
        <f>SUM(I805:I813)</f>
        <v>0.344667456</v>
      </c>
      <c r="J814" s="189"/>
      <c r="K814" s="190">
        <f>SUM(K805:K813)</f>
        <v>0</v>
      </c>
      <c r="Q814" s="166">
        <v>4</v>
      </c>
      <c r="BC814" s="191">
        <f>SUM(BC805:BC813)</f>
        <v>0</v>
      </c>
      <c r="BD814" s="191">
        <f>SUM(BD805:BD813)</f>
        <v>0</v>
      </c>
      <c r="BE814" s="191">
        <f>SUM(BE805:BE813)</f>
        <v>0</v>
      </c>
      <c r="BF814" s="191">
        <f>SUM(BF805:BF813)</f>
        <v>0</v>
      </c>
      <c r="BG814" s="191">
        <f>SUM(BG805:BG813)</f>
        <v>0</v>
      </c>
    </row>
    <row r="815" spans="1:17" ht="12.75">
      <c r="A815" s="158" t="s">
        <v>76</v>
      </c>
      <c r="B815" s="159" t="s">
        <v>1118</v>
      </c>
      <c r="C815" s="160" t="s">
        <v>1119</v>
      </c>
      <c r="D815" s="161"/>
      <c r="E815" s="162"/>
      <c r="F815" s="162"/>
      <c r="G815" s="163"/>
      <c r="H815" s="164"/>
      <c r="I815" s="165"/>
      <c r="J815" s="164"/>
      <c r="K815" s="165"/>
      <c r="Q815" s="166">
        <v>1</v>
      </c>
    </row>
    <row r="816" spans="1:82" ht="12.75">
      <c r="A816" s="167">
        <v>283</v>
      </c>
      <c r="B816" s="168" t="s">
        <v>1120</v>
      </c>
      <c r="C816" s="169" t="s">
        <v>1121</v>
      </c>
      <c r="D816" s="170" t="s">
        <v>110</v>
      </c>
      <c r="E816" s="171">
        <v>13.715</v>
      </c>
      <c r="F816" s="171">
        <v>0</v>
      </c>
      <c r="G816" s="172">
        <f>E816*F816</f>
        <v>0</v>
      </c>
      <c r="H816" s="173">
        <v>0.00075</v>
      </c>
      <c r="I816" s="173">
        <f>E816*H816</f>
        <v>0.01028625</v>
      </c>
      <c r="J816" s="173">
        <v>0</v>
      </c>
      <c r="K816" s="173">
        <f>E816*J816</f>
        <v>0</v>
      </c>
      <c r="Q816" s="166">
        <v>2</v>
      </c>
      <c r="AA816" s="143">
        <v>1</v>
      </c>
      <c r="AB816" s="143">
        <v>7</v>
      </c>
      <c r="AC816" s="143">
        <v>7</v>
      </c>
      <c r="BB816" s="143">
        <v>2</v>
      </c>
      <c r="BC816" s="143">
        <f>IF(BB816=1,G816,0)</f>
        <v>0</v>
      </c>
      <c r="BD816" s="143">
        <f>IF(BB816=2,G816,0)</f>
        <v>0</v>
      </c>
      <c r="BE816" s="143">
        <f>IF(BB816=3,G816,0)</f>
        <v>0</v>
      </c>
      <c r="BF816" s="143">
        <f>IF(BB816=4,G816,0)</f>
        <v>0</v>
      </c>
      <c r="BG816" s="143">
        <f>IF(BB816=5,G816,0)</f>
        <v>0</v>
      </c>
      <c r="CA816" s="143">
        <v>1</v>
      </c>
      <c r="CB816" s="143">
        <v>7</v>
      </c>
      <c r="CC816" s="166"/>
      <c r="CD816" s="166"/>
    </row>
    <row r="817" spans="1:17" ht="12.75">
      <c r="A817" s="174"/>
      <c r="B817" s="175"/>
      <c r="C817" s="228" t="s">
        <v>1122</v>
      </c>
      <c r="D817" s="229"/>
      <c r="E817" s="177">
        <v>13.715</v>
      </c>
      <c r="F817" s="178"/>
      <c r="G817" s="179"/>
      <c r="H817" s="180"/>
      <c r="I817" s="181"/>
      <c r="J817" s="180"/>
      <c r="K817" s="181"/>
      <c r="M817" s="176" t="s">
        <v>1122</v>
      </c>
      <c r="O817" s="176"/>
      <c r="Q817" s="166"/>
    </row>
    <row r="818" spans="1:82" ht="12.75">
      <c r="A818" s="167">
        <v>284</v>
      </c>
      <c r="B818" s="168" t="s">
        <v>1123</v>
      </c>
      <c r="C818" s="169" t="s">
        <v>1124</v>
      </c>
      <c r="D818" s="170" t="s">
        <v>110</v>
      </c>
      <c r="E818" s="171">
        <v>2467.84</v>
      </c>
      <c r="F818" s="171">
        <v>0</v>
      </c>
      <c r="G818" s="172">
        <f>E818*F818</f>
        <v>0</v>
      </c>
      <c r="H818" s="173">
        <v>0.0004</v>
      </c>
      <c r="I818" s="173">
        <f>E818*H818</f>
        <v>0.9871360000000001</v>
      </c>
      <c r="J818" s="173">
        <v>0</v>
      </c>
      <c r="K818" s="173">
        <f>E818*J818</f>
        <v>0</v>
      </c>
      <c r="Q818" s="166">
        <v>2</v>
      </c>
      <c r="AA818" s="143">
        <v>1</v>
      </c>
      <c r="AB818" s="143">
        <v>7</v>
      </c>
      <c r="AC818" s="143">
        <v>7</v>
      </c>
      <c r="BB818" s="143">
        <v>2</v>
      </c>
      <c r="BC818" s="143">
        <f>IF(BB818=1,G818,0)</f>
        <v>0</v>
      </c>
      <c r="BD818" s="143">
        <f>IF(BB818=2,G818,0)</f>
        <v>0</v>
      </c>
      <c r="BE818" s="143">
        <f>IF(BB818=3,G818,0)</f>
        <v>0</v>
      </c>
      <c r="BF818" s="143">
        <f>IF(BB818=4,G818,0)</f>
        <v>0</v>
      </c>
      <c r="BG818" s="143">
        <f>IF(BB818=5,G818,0)</f>
        <v>0</v>
      </c>
      <c r="CA818" s="143">
        <v>1</v>
      </c>
      <c r="CB818" s="143">
        <v>7</v>
      </c>
      <c r="CC818" s="166"/>
      <c r="CD818" s="166"/>
    </row>
    <row r="819" spans="1:17" ht="12.75">
      <c r="A819" s="174"/>
      <c r="B819" s="175"/>
      <c r="C819" s="228" t="s">
        <v>1125</v>
      </c>
      <c r="D819" s="229"/>
      <c r="E819" s="177">
        <v>2714.11</v>
      </c>
      <c r="F819" s="178"/>
      <c r="G819" s="179"/>
      <c r="H819" s="180"/>
      <c r="I819" s="181"/>
      <c r="J819" s="180"/>
      <c r="K819" s="181"/>
      <c r="M819" s="176" t="s">
        <v>1125</v>
      </c>
      <c r="O819" s="176"/>
      <c r="Q819" s="166"/>
    </row>
    <row r="820" spans="1:17" ht="12.75">
      <c r="A820" s="174"/>
      <c r="B820" s="175"/>
      <c r="C820" s="228" t="s">
        <v>1126</v>
      </c>
      <c r="D820" s="229"/>
      <c r="E820" s="177">
        <v>-246.27</v>
      </c>
      <c r="F820" s="178"/>
      <c r="G820" s="179"/>
      <c r="H820" s="180"/>
      <c r="I820" s="181"/>
      <c r="J820" s="180"/>
      <c r="K820" s="181"/>
      <c r="M820" s="176" t="s">
        <v>1126</v>
      </c>
      <c r="O820" s="176"/>
      <c r="Q820" s="166"/>
    </row>
    <row r="821" spans="1:59" ht="12.75">
      <c r="A821" s="182"/>
      <c r="B821" s="183" t="s">
        <v>79</v>
      </c>
      <c r="C821" s="184" t="str">
        <f>CONCATENATE(B815," ",C815)</f>
        <v>784 Malby</v>
      </c>
      <c r="D821" s="185"/>
      <c r="E821" s="186"/>
      <c r="F821" s="187"/>
      <c r="G821" s="188">
        <f>SUM(G815:G820)</f>
        <v>0</v>
      </c>
      <c r="H821" s="189"/>
      <c r="I821" s="190">
        <f>SUM(I815:I820)</f>
        <v>0.9974222500000002</v>
      </c>
      <c r="J821" s="189"/>
      <c r="K821" s="190">
        <f>SUM(K815:K820)</f>
        <v>0</v>
      </c>
      <c r="Q821" s="166">
        <v>4</v>
      </c>
      <c r="BC821" s="191">
        <f>SUM(BC815:BC820)</f>
        <v>0</v>
      </c>
      <c r="BD821" s="191">
        <f>SUM(BD815:BD820)</f>
        <v>0</v>
      </c>
      <c r="BE821" s="191">
        <f>SUM(BE815:BE820)</f>
        <v>0</v>
      </c>
      <c r="BF821" s="191">
        <f>SUM(BF815:BF820)</f>
        <v>0</v>
      </c>
      <c r="BG821" s="191">
        <f>SUM(BG815:BG820)</f>
        <v>0</v>
      </c>
    </row>
    <row r="822" spans="1:17" ht="12.75">
      <c r="A822" s="158" t="s">
        <v>76</v>
      </c>
      <c r="B822" s="159" t="s">
        <v>1127</v>
      </c>
      <c r="C822" s="160" t="s">
        <v>1128</v>
      </c>
      <c r="D822" s="161"/>
      <c r="E822" s="162"/>
      <c r="F822" s="162"/>
      <c r="G822" s="163"/>
      <c r="H822" s="164"/>
      <c r="I822" s="165"/>
      <c r="J822" s="164"/>
      <c r="K822" s="165"/>
      <c r="Q822" s="166">
        <v>1</v>
      </c>
    </row>
    <row r="823" spans="1:82" ht="12.75">
      <c r="A823" s="167">
        <v>285</v>
      </c>
      <c r="B823" s="168" t="s">
        <v>1129</v>
      </c>
      <c r="C823" s="169" t="s">
        <v>1130</v>
      </c>
      <c r="D823" s="170" t="s">
        <v>142</v>
      </c>
      <c r="E823" s="171">
        <v>8</v>
      </c>
      <c r="F823" s="171">
        <v>0</v>
      </c>
      <c r="G823" s="172">
        <f>E823*F823</f>
        <v>0</v>
      </c>
      <c r="H823" s="173">
        <v>0</v>
      </c>
      <c r="I823" s="173">
        <f>E823*H823</f>
        <v>0</v>
      </c>
      <c r="J823" s="173">
        <v>0</v>
      </c>
      <c r="K823" s="173">
        <f>E823*J823</f>
        <v>0</v>
      </c>
      <c r="Q823" s="166">
        <v>2</v>
      </c>
      <c r="AA823" s="143">
        <v>12</v>
      </c>
      <c r="AB823" s="143">
        <v>0</v>
      </c>
      <c r="AC823" s="143">
        <v>100</v>
      </c>
      <c r="BB823" s="143">
        <v>2</v>
      </c>
      <c r="BC823" s="143">
        <f>IF(BB823=1,G823,0)</f>
        <v>0</v>
      </c>
      <c r="BD823" s="143">
        <f>IF(BB823=2,G823,0)</f>
        <v>0</v>
      </c>
      <c r="BE823" s="143">
        <f>IF(BB823=3,G823,0)</f>
        <v>0</v>
      </c>
      <c r="BF823" s="143">
        <f>IF(BB823=4,G823,0)</f>
        <v>0</v>
      </c>
      <c r="BG823" s="143">
        <f>IF(BB823=5,G823,0)</f>
        <v>0</v>
      </c>
      <c r="CA823" s="143">
        <v>12</v>
      </c>
      <c r="CB823" s="143">
        <v>0</v>
      </c>
      <c r="CC823" s="166"/>
      <c r="CD823" s="166"/>
    </row>
    <row r="824" spans="1:59" ht="12.75">
      <c r="A824" s="182"/>
      <c r="B824" s="183" t="s">
        <v>79</v>
      </c>
      <c r="C824" s="184" t="str">
        <f>CONCATENATE(B822," ",C822)</f>
        <v>789 Požární ochrana</v>
      </c>
      <c r="D824" s="185"/>
      <c r="E824" s="186"/>
      <c r="F824" s="187"/>
      <c r="G824" s="188">
        <f>SUM(G822:G823)</f>
        <v>0</v>
      </c>
      <c r="H824" s="189"/>
      <c r="I824" s="190">
        <f>SUM(I822:I823)</f>
        <v>0</v>
      </c>
      <c r="J824" s="189"/>
      <c r="K824" s="190">
        <f>SUM(K822:K823)</f>
        <v>0</v>
      </c>
      <c r="Q824" s="166">
        <v>4</v>
      </c>
      <c r="BC824" s="191">
        <f>SUM(BC822:BC823)</f>
        <v>0</v>
      </c>
      <c r="BD824" s="191">
        <f>SUM(BD822:BD823)</f>
        <v>0</v>
      </c>
      <c r="BE824" s="191">
        <f>SUM(BE822:BE823)</f>
        <v>0</v>
      </c>
      <c r="BF824" s="191">
        <f>SUM(BF822:BF823)</f>
        <v>0</v>
      </c>
      <c r="BG824" s="191">
        <f>SUM(BG822:BG823)</f>
        <v>0</v>
      </c>
    </row>
    <row r="825" spans="1:17" ht="12.75">
      <c r="A825" s="158" t="s">
        <v>76</v>
      </c>
      <c r="B825" s="159" t="s">
        <v>1131</v>
      </c>
      <c r="C825" s="160" t="s">
        <v>1132</v>
      </c>
      <c r="D825" s="161"/>
      <c r="E825" s="162"/>
      <c r="F825" s="162"/>
      <c r="G825" s="163"/>
      <c r="H825" s="164"/>
      <c r="I825" s="165"/>
      <c r="J825" s="164"/>
      <c r="K825" s="165"/>
      <c r="Q825" s="166">
        <v>1</v>
      </c>
    </row>
    <row r="826" spans="1:82" ht="12.75">
      <c r="A826" s="167">
        <v>286</v>
      </c>
      <c r="B826" s="168" t="s">
        <v>1131</v>
      </c>
      <c r="C826" s="169" t="s">
        <v>1133</v>
      </c>
      <c r="D826" s="170" t="s">
        <v>770</v>
      </c>
      <c r="E826" s="171">
        <v>1</v>
      </c>
      <c r="F826" s="171">
        <v>0</v>
      </c>
      <c r="G826" s="172">
        <f>E826*F826</f>
        <v>0</v>
      </c>
      <c r="H826" s="173">
        <v>0</v>
      </c>
      <c r="I826" s="173">
        <f>E826*H826</f>
        <v>0</v>
      </c>
      <c r="J826" s="173">
        <v>0</v>
      </c>
      <c r="K826" s="173">
        <f>E826*J826</f>
        <v>0</v>
      </c>
      <c r="Q826" s="166">
        <v>2</v>
      </c>
      <c r="AA826" s="143">
        <v>12</v>
      </c>
      <c r="AB826" s="143">
        <v>0</v>
      </c>
      <c r="AC826" s="143">
        <v>297</v>
      </c>
      <c r="BB826" s="143">
        <v>4</v>
      </c>
      <c r="BC826" s="143">
        <f>IF(BB826=1,G826,0)</f>
        <v>0</v>
      </c>
      <c r="BD826" s="143">
        <f>IF(BB826=2,G826,0)</f>
        <v>0</v>
      </c>
      <c r="BE826" s="143">
        <f>IF(BB826=3,G826,0)</f>
        <v>0</v>
      </c>
      <c r="BF826" s="143">
        <f>IF(BB826=4,G826,0)</f>
        <v>0</v>
      </c>
      <c r="BG826" s="143">
        <f>IF(BB826=5,G826,0)</f>
        <v>0</v>
      </c>
      <c r="CA826" s="143">
        <v>12</v>
      </c>
      <c r="CB826" s="143">
        <v>0</v>
      </c>
      <c r="CC826" s="166"/>
      <c r="CD826" s="166"/>
    </row>
    <row r="827" spans="1:82" ht="12.75">
      <c r="A827" s="167">
        <v>287</v>
      </c>
      <c r="B827" s="168" t="s">
        <v>1131</v>
      </c>
      <c r="C827" s="169" t="s">
        <v>1134</v>
      </c>
      <c r="D827" s="170" t="s">
        <v>770</v>
      </c>
      <c r="E827" s="171">
        <v>1</v>
      </c>
      <c r="F827" s="171">
        <v>0</v>
      </c>
      <c r="G827" s="172">
        <f>E827*F827</f>
        <v>0</v>
      </c>
      <c r="H827" s="173">
        <v>0</v>
      </c>
      <c r="I827" s="173">
        <f>E827*H827</f>
        <v>0</v>
      </c>
      <c r="J827" s="173">
        <v>0</v>
      </c>
      <c r="K827" s="173">
        <f>E827*J827</f>
        <v>0</v>
      </c>
      <c r="Q827" s="166">
        <v>2</v>
      </c>
      <c r="AA827" s="143">
        <v>12</v>
      </c>
      <c r="AB827" s="143">
        <v>0</v>
      </c>
      <c r="AC827" s="143">
        <v>296</v>
      </c>
      <c r="BB827" s="143">
        <v>4</v>
      </c>
      <c r="BC827" s="143">
        <f>IF(BB827=1,G827,0)</f>
        <v>0</v>
      </c>
      <c r="BD827" s="143">
        <f>IF(BB827=2,G827,0)</f>
        <v>0</v>
      </c>
      <c r="BE827" s="143">
        <f>IF(BB827=3,G827,0)</f>
        <v>0</v>
      </c>
      <c r="BF827" s="143">
        <f>IF(BB827=4,G827,0)</f>
        <v>0</v>
      </c>
      <c r="BG827" s="143">
        <f>IF(BB827=5,G827,0)</f>
        <v>0</v>
      </c>
      <c r="CA827" s="143">
        <v>12</v>
      </c>
      <c r="CB827" s="143">
        <v>0</v>
      </c>
      <c r="CC827" s="166"/>
      <c r="CD827" s="166"/>
    </row>
    <row r="828" spans="1:82" ht="12.75">
      <c r="A828" s="167">
        <v>288</v>
      </c>
      <c r="B828" s="168" t="s">
        <v>1131</v>
      </c>
      <c r="C828" s="169" t="s">
        <v>1135</v>
      </c>
      <c r="D828" s="170" t="s">
        <v>770</v>
      </c>
      <c r="E828" s="171">
        <v>1</v>
      </c>
      <c r="F828" s="171">
        <v>0</v>
      </c>
      <c r="G828" s="172">
        <f>E828*F828</f>
        <v>0</v>
      </c>
      <c r="H828" s="173">
        <v>0</v>
      </c>
      <c r="I828" s="173">
        <f>E828*H828</f>
        <v>0</v>
      </c>
      <c r="J828" s="173">
        <v>0</v>
      </c>
      <c r="K828" s="173">
        <f>E828*J828</f>
        <v>0</v>
      </c>
      <c r="Q828" s="166">
        <v>2</v>
      </c>
      <c r="AA828" s="143">
        <v>12</v>
      </c>
      <c r="AB828" s="143">
        <v>0</v>
      </c>
      <c r="AC828" s="143">
        <v>298</v>
      </c>
      <c r="BB828" s="143">
        <v>4</v>
      </c>
      <c r="BC828" s="143">
        <f>IF(BB828=1,G828,0)</f>
        <v>0</v>
      </c>
      <c r="BD828" s="143">
        <f>IF(BB828=2,G828,0)</f>
        <v>0</v>
      </c>
      <c r="BE828" s="143">
        <f>IF(BB828=3,G828,0)</f>
        <v>0</v>
      </c>
      <c r="BF828" s="143">
        <f>IF(BB828=4,G828,0)</f>
        <v>0</v>
      </c>
      <c r="BG828" s="143">
        <f>IF(BB828=5,G828,0)</f>
        <v>0</v>
      </c>
      <c r="CA828" s="143">
        <v>12</v>
      </c>
      <c r="CB828" s="143">
        <v>0</v>
      </c>
      <c r="CC828" s="166"/>
      <c r="CD828" s="166"/>
    </row>
    <row r="829" spans="1:59" ht="12.75">
      <c r="A829" s="182"/>
      <c r="B829" s="183" t="s">
        <v>79</v>
      </c>
      <c r="C829" s="184" t="str">
        <f>CONCATENATE(B825," ",C825)</f>
        <v>M21 Elektromontáže</v>
      </c>
      <c r="D829" s="185"/>
      <c r="E829" s="186"/>
      <c r="F829" s="187"/>
      <c r="G829" s="188">
        <f>SUM(G825:G828)</f>
        <v>0</v>
      </c>
      <c r="H829" s="189"/>
      <c r="I829" s="190">
        <f>SUM(I825:I828)</f>
        <v>0</v>
      </c>
      <c r="J829" s="189"/>
      <c r="K829" s="190">
        <f>SUM(K825:K828)</f>
        <v>0</v>
      </c>
      <c r="Q829" s="166">
        <v>4</v>
      </c>
      <c r="BC829" s="191">
        <f>SUM(BC825:BC828)</f>
        <v>0</v>
      </c>
      <c r="BD829" s="191">
        <f>SUM(BD825:BD828)</f>
        <v>0</v>
      </c>
      <c r="BE829" s="191">
        <f>SUM(BE825:BE828)</f>
        <v>0</v>
      </c>
      <c r="BF829" s="191">
        <f>SUM(BF825:BF828)</f>
        <v>0</v>
      </c>
      <c r="BG829" s="191">
        <f>SUM(BG825:BG828)</f>
        <v>0</v>
      </c>
    </row>
    <row r="830" spans="1:17" ht="12.75">
      <c r="A830" s="158" t="s">
        <v>76</v>
      </c>
      <c r="B830" s="159" t="s">
        <v>1136</v>
      </c>
      <c r="C830" s="160" t="s">
        <v>1137</v>
      </c>
      <c r="D830" s="161"/>
      <c r="E830" s="162"/>
      <c r="F830" s="162"/>
      <c r="G830" s="163"/>
      <c r="H830" s="164"/>
      <c r="I830" s="165"/>
      <c r="J830" s="164"/>
      <c r="K830" s="165"/>
      <c r="Q830" s="166">
        <v>1</v>
      </c>
    </row>
    <row r="831" spans="1:82" ht="12.75">
      <c r="A831" s="167">
        <v>289</v>
      </c>
      <c r="B831" s="168" t="s">
        <v>1136</v>
      </c>
      <c r="C831" s="169" t="s">
        <v>1138</v>
      </c>
      <c r="D831" s="170" t="s">
        <v>770</v>
      </c>
      <c r="E831" s="171">
        <v>1</v>
      </c>
      <c r="F831" s="171">
        <v>0</v>
      </c>
      <c r="G831" s="172">
        <f>E831*F831</f>
        <v>0</v>
      </c>
      <c r="H831" s="173">
        <v>0</v>
      </c>
      <c r="I831" s="173">
        <f>E831*H831</f>
        <v>0</v>
      </c>
      <c r="J831" s="173">
        <v>0</v>
      </c>
      <c r="K831" s="173">
        <f>E831*J831</f>
        <v>0</v>
      </c>
      <c r="Q831" s="166">
        <v>2</v>
      </c>
      <c r="AA831" s="143">
        <v>12</v>
      </c>
      <c r="AB831" s="143">
        <v>0</v>
      </c>
      <c r="AC831" s="143">
        <v>295</v>
      </c>
      <c r="BB831" s="143">
        <v>4</v>
      </c>
      <c r="BC831" s="143">
        <f>IF(BB831=1,G831,0)</f>
        <v>0</v>
      </c>
      <c r="BD831" s="143">
        <f>IF(BB831=2,G831,0)</f>
        <v>0</v>
      </c>
      <c r="BE831" s="143">
        <f>IF(BB831=3,G831,0)</f>
        <v>0</v>
      </c>
      <c r="BF831" s="143">
        <f>IF(BB831=4,G831,0)</f>
        <v>0</v>
      </c>
      <c r="BG831" s="143">
        <f>IF(BB831=5,G831,0)</f>
        <v>0</v>
      </c>
      <c r="CA831" s="143">
        <v>12</v>
      </c>
      <c r="CB831" s="143">
        <v>0</v>
      </c>
      <c r="CC831" s="166"/>
      <c r="CD831" s="166"/>
    </row>
    <row r="832" spans="1:59" ht="12.75">
      <c r="A832" s="182"/>
      <c r="B832" s="183" t="s">
        <v>79</v>
      </c>
      <c r="C832" s="184" t="str">
        <f>CONCATENATE(B830," ",C830)</f>
        <v>M24 Montáže vzduchotechnických zařízení</v>
      </c>
      <c r="D832" s="185"/>
      <c r="E832" s="186"/>
      <c r="F832" s="187"/>
      <c r="G832" s="188">
        <f>SUM(G830:G831)</f>
        <v>0</v>
      </c>
      <c r="H832" s="189"/>
      <c r="I832" s="190">
        <f>SUM(I830:I831)</f>
        <v>0</v>
      </c>
      <c r="J832" s="189"/>
      <c r="K832" s="190">
        <f>SUM(K830:K831)</f>
        <v>0</v>
      </c>
      <c r="Q832" s="166">
        <v>4</v>
      </c>
      <c r="BC832" s="191">
        <f>SUM(BC830:BC831)</f>
        <v>0</v>
      </c>
      <c r="BD832" s="191">
        <f>SUM(BD830:BD831)</f>
        <v>0</v>
      </c>
      <c r="BE832" s="191">
        <f>SUM(BE830:BE831)</f>
        <v>0</v>
      </c>
      <c r="BF832" s="191">
        <f>SUM(BF830:BF831)</f>
        <v>0</v>
      </c>
      <c r="BG832" s="191">
        <f>SUM(BG830:BG831)</f>
        <v>0</v>
      </c>
    </row>
    <row r="833" spans="1:17" ht="12.75">
      <c r="A833" s="158" t="s">
        <v>76</v>
      </c>
      <c r="B833" s="159" t="s">
        <v>1139</v>
      </c>
      <c r="C833" s="160" t="s">
        <v>1140</v>
      </c>
      <c r="D833" s="161"/>
      <c r="E833" s="162"/>
      <c r="F833" s="162"/>
      <c r="G833" s="163"/>
      <c r="H833" s="164"/>
      <c r="I833" s="165"/>
      <c r="J833" s="164"/>
      <c r="K833" s="165"/>
      <c r="Q833" s="166">
        <v>1</v>
      </c>
    </row>
    <row r="834" spans="1:82" ht="12.75">
      <c r="A834" s="236">
        <v>290</v>
      </c>
      <c r="B834" s="204" t="s">
        <v>1141</v>
      </c>
      <c r="C834" s="205" t="s">
        <v>1142</v>
      </c>
      <c r="D834" s="206" t="s">
        <v>142</v>
      </c>
      <c r="E834" s="207">
        <v>1</v>
      </c>
      <c r="F834" s="171">
        <v>0</v>
      </c>
      <c r="G834" s="172">
        <f>E834*F834</f>
        <v>0</v>
      </c>
      <c r="H834" s="173">
        <v>0</v>
      </c>
      <c r="I834" s="173">
        <f>E834*H834</f>
        <v>0</v>
      </c>
      <c r="J834" s="173">
        <v>0</v>
      </c>
      <c r="K834" s="173">
        <f>E834*J834</f>
        <v>0</v>
      </c>
      <c r="Q834" s="166">
        <v>2</v>
      </c>
      <c r="AA834" s="143">
        <v>12</v>
      </c>
      <c r="AB834" s="143">
        <v>0</v>
      </c>
      <c r="AC834" s="143">
        <v>301</v>
      </c>
      <c r="BB834" s="143">
        <v>4</v>
      </c>
      <c r="BC834" s="143">
        <f>IF(BB834=1,G834,0)</f>
        <v>0</v>
      </c>
      <c r="BD834" s="143">
        <f>IF(BB834=2,G834,0)</f>
        <v>0</v>
      </c>
      <c r="BE834" s="143">
        <f>IF(BB834=3,G834,0)</f>
        <v>0</v>
      </c>
      <c r="BF834" s="143">
        <f>IF(BB834=4,G834,0)</f>
        <v>0</v>
      </c>
      <c r="BG834" s="143">
        <f>IF(BB834=5,G834,0)</f>
        <v>0</v>
      </c>
      <c r="CA834" s="143">
        <v>12</v>
      </c>
      <c r="CB834" s="143">
        <v>0</v>
      </c>
      <c r="CC834" s="166"/>
      <c r="CD834" s="166"/>
    </row>
    <row r="835" spans="1:82" ht="12.75">
      <c r="A835" s="236">
        <v>291</v>
      </c>
      <c r="B835" s="204" t="s">
        <v>1143</v>
      </c>
      <c r="C835" s="205" t="s">
        <v>1144</v>
      </c>
      <c r="D835" s="206" t="s">
        <v>142</v>
      </c>
      <c r="E835" s="207">
        <v>1</v>
      </c>
      <c r="F835" s="171">
        <v>0</v>
      </c>
      <c r="G835" s="172">
        <f>E835*F835</f>
        <v>0</v>
      </c>
      <c r="H835" s="173">
        <v>0</v>
      </c>
      <c r="I835" s="173">
        <f>E835*H835</f>
        <v>0</v>
      </c>
      <c r="J835" s="173">
        <v>0</v>
      </c>
      <c r="K835" s="173">
        <f>E835*J835</f>
        <v>0</v>
      </c>
      <c r="Q835" s="166">
        <v>2</v>
      </c>
      <c r="AA835" s="143">
        <v>12</v>
      </c>
      <c r="AB835" s="143">
        <v>0</v>
      </c>
      <c r="AC835" s="143">
        <v>302</v>
      </c>
      <c r="BB835" s="143">
        <v>4</v>
      </c>
      <c r="BC835" s="143">
        <f>IF(BB835=1,G835,0)</f>
        <v>0</v>
      </c>
      <c r="BD835" s="143">
        <f>IF(BB835=2,G835,0)</f>
        <v>0</v>
      </c>
      <c r="BE835" s="143">
        <f>IF(BB835=3,G835,0)</f>
        <v>0</v>
      </c>
      <c r="BF835" s="143">
        <f>IF(BB835=4,G835,0)</f>
        <v>0</v>
      </c>
      <c r="BG835" s="143">
        <f>IF(BB835=5,G835,0)</f>
        <v>0</v>
      </c>
      <c r="CA835" s="143">
        <v>12</v>
      </c>
      <c r="CB835" s="143">
        <v>0</v>
      </c>
      <c r="CC835" s="166"/>
      <c r="CD835" s="166"/>
    </row>
    <row r="836" spans="1:59" ht="12.75">
      <c r="A836" s="182"/>
      <c r="B836" s="183" t="s">
        <v>79</v>
      </c>
      <c r="C836" s="184" t="str">
        <f>CONCATENATE(B833," ",C833)</f>
        <v>M33 Montáže dopravních zařízení a vah-výtahy</v>
      </c>
      <c r="D836" s="185"/>
      <c r="E836" s="186"/>
      <c r="F836" s="187"/>
      <c r="G836" s="188">
        <f>SUM(G833:G835)</f>
        <v>0</v>
      </c>
      <c r="H836" s="189"/>
      <c r="I836" s="190">
        <f>SUM(I833:I835)</f>
        <v>0</v>
      </c>
      <c r="J836" s="189"/>
      <c r="K836" s="190">
        <f>SUM(K833:K835)</f>
        <v>0</v>
      </c>
      <c r="Q836" s="166">
        <v>4</v>
      </c>
      <c r="BC836" s="191">
        <f>SUM(BC833:BC835)</f>
        <v>0</v>
      </c>
      <c r="BD836" s="191">
        <f>SUM(BD833:BD835)</f>
        <v>0</v>
      </c>
      <c r="BE836" s="191">
        <f>SUM(BE833:BE835)</f>
        <v>0</v>
      </c>
      <c r="BF836" s="191">
        <f>SUM(BF833:BF835)</f>
        <v>0</v>
      </c>
      <c r="BG836" s="191">
        <f>SUM(BG833:BG835)</f>
        <v>0</v>
      </c>
    </row>
    <row r="837" spans="1:17" ht="12.75">
      <c r="A837" s="158" t="s">
        <v>76</v>
      </c>
      <c r="B837" s="159" t="s">
        <v>1145</v>
      </c>
      <c r="C837" s="160" t="s">
        <v>1146</v>
      </c>
      <c r="D837" s="161"/>
      <c r="E837" s="162"/>
      <c r="F837" s="162"/>
      <c r="G837" s="163"/>
      <c r="H837" s="164"/>
      <c r="I837" s="165"/>
      <c r="J837" s="164"/>
      <c r="K837" s="165"/>
      <c r="Q837" s="166">
        <v>1</v>
      </c>
    </row>
    <row r="838" spans="1:82" ht="12.75">
      <c r="A838" s="167">
        <v>292</v>
      </c>
      <c r="B838" s="168" t="s">
        <v>1147</v>
      </c>
      <c r="C838" s="169" t="s">
        <v>1148</v>
      </c>
      <c r="D838" s="170" t="s">
        <v>156</v>
      </c>
      <c r="E838" s="171">
        <v>369.0259425</v>
      </c>
      <c r="F838" s="171">
        <v>0</v>
      </c>
      <c r="G838" s="172">
        <f aca="true" t="shared" si="32" ref="G838:G843">E838*F838</f>
        <v>0</v>
      </c>
      <c r="H838" s="173">
        <v>0</v>
      </c>
      <c r="I838" s="173">
        <f aca="true" t="shared" si="33" ref="I838:I843">E838*H838</f>
        <v>0</v>
      </c>
      <c r="J838" s="173">
        <v>0</v>
      </c>
      <c r="K838" s="173">
        <f aca="true" t="shared" si="34" ref="K838:K843">E838*J838</f>
        <v>0</v>
      </c>
      <c r="Q838" s="166">
        <v>2</v>
      </c>
      <c r="AA838" s="143">
        <v>8</v>
      </c>
      <c r="AB838" s="143">
        <v>1</v>
      </c>
      <c r="AC838" s="143">
        <v>3</v>
      </c>
      <c r="BB838" s="143">
        <v>1</v>
      </c>
      <c r="BC838" s="143">
        <f aca="true" t="shared" si="35" ref="BC838:BC843">IF(BB838=1,G838,0)</f>
        <v>0</v>
      </c>
      <c r="BD838" s="143">
        <f aca="true" t="shared" si="36" ref="BD838:BD843">IF(BB838=2,G838,0)</f>
        <v>0</v>
      </c>
      <c r="BE838" s="143">
        <f aca="true" t="shared" si="37" ref="BE838:BE843">IF(BB838=3,G838,0)</f>
        <v>0</v>
      </c>
      <c r="BF838" s="143">
        <f aca="true" t="shared" si="38" ref="BF838:BF843">IF(BB838=4,G838,0)</f>
        <v>0</v>
      </c>
      <c r="BG838" s="143">
        <f aca="true" t="shared" si="39" ref="BG838:BG843">IF(BB838=5,G838,0)</f>
        <v>0</v>
      </c>
      <c r="CA838" s="143">
        <v>8</v>
      </c>
      <c r="CB838" s="143">
        <v>1</v>
      </c>
      <c r="CC838" s="166"/>
      <c r="CD838" s="166"/>
    </row>
    <row r="839" spans="1:82" ht="12.75">
      <c r="A839" s="167">
        <v>293</v>
      </c>
      <c r="B839" s="168" t="s">
        <v>1149</v>
      </c>
      <c r="C839" s="169" t="s">
        <v>1150</v>
      </c>
      <c r="D839" s="170" t="s">
        <v>156</v>
      </c>
      <c r="E839" s="171">
        <v>369.0259425</v>
      </c>
      <c r="F839" s="171">
        <v>0</v>
      </c>
      <c r="G839" s="172">
        <f t="shared" si="32"/>
        <v>0</v>
      </c>
      <c r="H839" s="173">
        <v>0</v>
      </c>
      <c r="I839" s="173">
        <f t="shared" si="33"/>
        <v>0</v>
      </c>
      <c r="J839" s="173">
        <v>0</v>
      </c>
      <c r="K839" s="173">
        <f t="shared" si="34"/>
        <v>0</v>
      </c>
      <c r="Q839" s="166">
        <v>2</v>
      </c>
      <c r="AA839" s="143">
        <v>8</v>
      </c>
      <c r="AB839" s="143">
        <v>1</v>
      </c>
      <c r="AC839" s="143">
        <v>3</v>
      </c>
      <c r="BB839" s="143">
        <v>1</v>
      </c>
      <c r="BC839" s="143">
        <f t="shared" si="35"/>
        <v>0</v>
      </c>
      <c r="BD839" s="143">
        <f t="shared" si="36"/>
        <v>0</v>
      </c>
      <c r="BE839" s="143">
        <f t="shared" si="37"/>
        <v>0</v>
      </c>
      <c r="BF839" s="143">
        <f t="shared" si="38"/>
        <v>0</v>
      </c>
      <c r="BG839" s="143">
        <f t="shared" si="39"/>
        <v>0</v>
      </c>
      <c r="CA839" s="143">
        <v>8</v>
      </c>
      <c r="CB839" s="143">
        <v>1</v>
      </c>
      <c r="CC839" s="166"/>
      <c r="CD839" s="166"/>
    </row>
    <row r="840" spans="1:82" ht="12.75">
      <c r="A840" s="167">
        <v>294</v>
      </c>
      <c r="B840" s="168" t="s">
        <v>1151</v>
      </c>
      <c r="C840" s="169" t="s">
        <v>1152</v>
      </c>
      <c r="D840" s="170" t="s">
        <v>156</v>
      </c>
      <c r="E840" s="171">
        <v>3321.2334825</v>
      </c>
      <c r="F840" s="171">
        <v>0</v>
      </c>
      <c r="G840" s="172">
        <f t="shared" si="32"/>
        <v>0</v>
      </c>
      <c r="H840" s="173">
        <v>0</v>
      </c>
      <c r="I840" s="173">
        <f t="shared" si="33"/>
        <v>0</v>
      </c>
      <c r="J840" s="173">
        <v>0</v>
      </c>
      <c r="K840" s="173">
        <f t="shared" si="34"/>
        <v>0</v>
      </c>
      <c r="Q840" s="166">
        <v>2</v>
      </c>
      <c r="AA840" s="143">
        <v>8</v>
      </c>
      <c r="AB840" s="143">
        <v>1</v>
      </c>
      <c r="AC840" s="143">
        <v>3</v>
      </c>
      <c r="BB840" s="143">
        <v>1</v>
      </c>
      <c r="BC840" s="143">
        <f t="shared" si="35"/>
        <v>0</v>
      </c>
      <c r="BD840" s="143">
        <f t="shared" si="36"/>
        <v>0</v>
      </c>
      <c r="BE840" s="143">
        <f t="shared" si="37"/>
        <v>0</v>
      </c>
      <c r="BF840" s="143">
        <f t="shared" si="38"/>
        <v>0</v>
      </c>
      <c r="BG840" s="143">
        <f t="shared" si="39"/>
        <v>0</v>
      </c>
      <c r="CA840" s="143">
        <v>8</v>
      </c>
      <c r="CB840" s="143">
        <v>1</v>
      </c>
      <c r="CC840" s="166"/>
      <c r="CD840" s="166"/>
    </row>
    <row r="841" spans="1:82" ht="12.75">
      <c r="A841" s="167">
        <v>295</v>
      </c>
      <c r="B841" s="168" t="s">
        <v>1153</v>
      </c>
      <c r="C841" s="169" t="s">
        <v>1154</v>
      </c>
      <c r="D841" s="170" t="s">
        <v>156</v>
      </c>
      <c r="E841" s="171">
        <v>369.0259425</v>
      </c>
      <c r="F841" s="171">
        <v>0</v>
      </c>
      <c r="G841" s="172">
        <f t="shared" si="32"/>
        <v>0</v>
      </c>
      <c r="H841" s="173">
        <v>0</v>
      </c>
      <c r="I841" s="173">
        <f t="shared" si="33"/>
        <v>0</v>
      </c>
      <c r="J841" s="173">
        <v>0</v>
      </c>
      <c r="K841" s="173">
        <f t="shared" si="34"/>
        <v>0</v>
      </c>
      <c r="Q841" s="166">
        <v>2</v>
      </c>
      <c r="AA841" s="143">
        <v>8</v>
      </c>
      <c r="AB841" s="143">
        <v>1</v>
      </c>
      <c r="AC841" s="143">
        <v>3</v>
      </c>
      <c r="BB841" s="143">
        <v>1</v>
      </c>
      <c r="BC841" s="143">
        <f t="shared" si="35"/>
        <v>0</v>
      </c>
      <c r="BD841" s="143">
        <f t="shared" si="36"/>
        <v>0</v>
      </c>
      <c r="BE841" s="143">
        <f t="shared" si="37"/>
        <v>0</v>
      </c>
      <c r="BF841" s="143">
        <f t="shared" si="38"/>
        <v>0</v>
      </c>
      <c r="BG841" s="143">
        <f t="shared" si="39"/>
        <v>0</v>
      </c>
      <c r="CA841" s="143">
        <v>8</v>
      </c>
      <c r="CB841" s="143">
        <v>1</v>
      </c>
      <c r="CC841" s="166"/>
      <c r="CD841" s="166"/>
    </row>
    <row r="842" spans="1:82" ht="12.75">
      <c r="A842" s="167">
        <v>296</v>
      </c>
      <c r="B842" s="168" t="s">
        <v>1155</v>
      </c>
      <c r="C842" s="169" t="s">
        <v>1156</v>
      </c>
      <c r="D842" s="170" t="s">
        <v>156</v>
      </c>
      <c r="E842" s="171">
        <v>1476.10377</v>
      </c>
      <c r="F842" s="171">
        <v>0</v>
      </c>
      <c r="G842" s="172">
        <f t="shared" si="32"/>
        <v>0</v>
      </c>
      <c r="H842" s="173">
        <v>0</v>
      </c>
      <c r="I842" s="173">
        <f t="shared" si="33"/>
        <v>0</v>
      </c>
      <c r="J842" s="173">
        <v>0</v>
      </c>
      <c r="K842" s="173">
        <f t="shared" si="34"/>
        <v>0</v>
      </c>
      <c r="Q842" s="166">
        <v>2</v>
      </c>
      <c r="AA842" s="143">
        <v>8</v>
      </c>
      <c r="AB842" s="143">
        <v>0</v>
      </c>
      <c r="AC842" s="143">
        <v>3</v>
      </c>
      <c r="BB842" s="143">
        <v>1</v>
      </c>
      <c r="BC842" s="143">
        <f t="shared" si="35"/>
        <v>0</v>
      </c>
      <c r="BD842" s="143">
        <f t="shared" si="36"/>
        <v>0</v>
      </c>
      <c r="BE842" s="143">
        <f t="shared" si="37"/>
        <v>0</v>
      </c>
      <c r="BF842" s="143">
        <f t="shared" si="38"/>
        <v>0</v>
      </c>
      <c r="BG842" s="143">
        <f t="shared" si="39"/>
        <v>0</v>
      </c>
      <c r="CA842" s="143">
        <v>8</v>
      </c>
      <c r="CB842" s="143">
        <v>0</v>
      </c>
      <c r="CC842" s="166"/>
      <c r="CD842" s="166"/>
    </row>
    <row r="843" spans="1:82" ht="12.75">
      <c r="A843" s="167">
        <v>297</v>
      </c>
      <c r="B843" s="168" t="s">
        <v>1157</v>
      </c>
      <c r="C843" s="169" t="s">
        <v>1158</v>
      </c>
      <c r="D843" s="170" t="s">
        <v>156</v>
      </c>
      <c r="E843" s="171">
        <v>369.0259425</v>
      </c>
      <c r="F843" s="171">
        <v>0</v>
      </c>
      <c r="G843" s="172">
        <f t="shared" si="32"/>
        <v>0</v>
      </c>
      <c r="H843" s="173">
        <v>0</v>
      </c>
      <c r="I843" s="173">
        <f t="shared" si="33"/>
        <v>0</v>
      </c>
      <c r="J843" s="173">
        <v>0</v>
      </c>
      <c r="K843" s="173">
        <f t="shared" si="34"/>
        <v>0</v>
      </c>
      <c r="Q843" s="166">
        <v>2</v>
      </c>
      <c r="AA843" s="143">
        <v>8</v>
      </c>
      <c r="AB843" s="143">
        <v>1</v>
      </c>
      <c r="AC843" s="143">
        <v>3</v>
      </c>
      <c r="BB843" s="143">
        <v>1</v>
      </c>
      <c r="BC843" s="143">
        <f t="shared" si="35"/>
        <v>0</v>
      </c>
      <c r="BD843" s="143">
        <f t="shared" si="36"/>
        <v>0</v>
      </c>
      <c r="BE843" s="143">
        <f t="shared" si="37"/>
        <v>0</v>
      </c>
      <c r="BF843" s="143">
        <f t="shared" si="38"/>
        <v>0</v>
      </c>
      <c r="BG843" s="143">
        <f t="shared" si="39"/>
        <v>0</v>
      </c>
      <c r="CA843" s="143">
        <v>8</v>
      </c>
      <c r="CB843" s="143">
        <v>1</v>
      </c>
      <c r="CC843" s="166"/>
      <c r="CD843" s="166"/>
    </row>
    <row r="844" spans="1:59" ht="12.75">
      <c r="A844" s="182"/>
      <c r="B844" s="183" t="s">
        <v>79</v>
      </c>
      <c r="C844" s="184" t="str">
        <f>CONCATENATE(B837," ",C837)</f>
        <v>D96 Přesuny suti a vybouraných hmot</v>
      </c>
      <c r="D844" s="185"/>
      <c r="E844" s="186"/>
      <c r="F844" s="187"/>
      <c r="G844" s="188">
        <f>SUM(G837:G843)</f>
        <v>0</v>
      </c>
      <c r="H844" s="189"/>
      <c r="I844" s="190">
        <f>SUM(I837:I843)</f>
        <v>0</v>
      </c>
      <c r="J844" s="189"/>
      <c r="K844" s="190">
        <f>SUM(K837:K843)</f>
        <v>0</v>
      </c>
      <c r="Q844" s="166">
        <v>4</v>
      </c>
      <c r="BC844" s="191">
        <f>SUM(BC837:BC843)</f>
        <v>0</v>
      </c>
      <c r="BD844" s="191">
        <f>SUM(BD837:BD843)</f>
        <v>0</v>
      </c>
      <c r="BE844" s="191">
        <f>SUM(BE837:BE843)</f>
        <v>0</v>
      </c>
      <c r="BF844" s="191">
        <f>SUM(BF837:BF843)</f>
        <v>0</v>
      </c>
      <c r="BG844" s="191">
        <f>SUM(BG837:BG843)</f>
        <v>0</v>
      </c>
    </row>
    <row r="845" ht="12.75">
      <c r="E845" s="143"/>
    </row>
    <row r="846" ht="12.75">
      <c r="E846" s="143"/>
    </row>
    <row r="847" ht="12.75">
      <c r="E847" s="143"/>
    </row>
    <row r="848" ht="12.75">
      <c r="E848" s="143"/>
    </row>
    <row r="849" ht="12.75">
      <c r="E849" s="143"/>
    </row>
    <row r="850" ht="12.75">
      <c r="E850" s="143"/>
    </row>
    <row r="851" ht="12.75">
      <c r="E851" s="143"/>
    </row>
    <row r="852" ht="12.75">
      <c r="E852" s="143"/>
    </row>
    <row r="853" ht="12.75">
      <c r="E853" s="143"/>
    </row>
    <row r="854" ht="12.75">
      <c r="E854" s="143"/>
    </row>
    <row r="855" ht="12.75">
      <c r="E855" s="143"/>
    </row>
    <row r="856" ht="12.75">
      <c r="E856" s="143"/>
    </row>
    <row r="857" ht="12.75">
      <c r="E857" s="143"/>
    </row>
    <row r="858" ht="12.75">
      <c r="E858" s="143"/>
    </row>
    <row r="859" ht="12.75">
      <c r="E859" s="143"/>
    </row>
    <row r="860" ht="12.75">
      <c r="E860" s="143"/>
    </row>
    <row r="861" ht="12.75">
      <c r="E861" s="143"/>
    </row>
    <row r="862" ht="12.75">
      <c r="E862" s="143"/>
    </row>
    <row r="863" ht="12.75">
      <c r="E863" s="143"/>
    </row>
    <row r="864" ht="12.75">
      <c r="E864" s="143"/>
    </row>
    <row r="865" ht="12.75">
      <c r="E865" s="143"/>
    </row>
    <row r="866" ht="12.75">
      <c r="E866" s="143"/>
    </row>
    <row r="867" ht="12.75">
      <c r="E867" s="143"/>
    </row>
    <row r="868" spans="1:7" ht="12.75">
      <c r="A868" s="180"/>
      <c r="B868" s="180"/>
      <c r="C868" s="180"/>
      <c r="D868" s="180"/>
      <c r="E868" s="180"/>
      <c r="F868" s="180"/>
      <c r="G868" s="180"/>
    </row>
    <row r="869" spans="1:7" ht="12.75">
      <c r="A869" s="180"/>
      <c r="B869" s="180"/>
      <c r="C869" s="180"/>
      <c r="D869" s="180"/>
      <c r="E869" s="180"/>
      <c r="F869" s="180"/>
      <c r="G869" s="180"/>
    </row>
    <row r="870" spans="1:7" ht="12.75">
      <c r="A870" s="180"/>
      <c r="B870" s="180"/>
      <c r="C870" s="180"/>
      <c r="D870" s="180"/>
      <c r="E870" s="180"/>
      <c r="F870" s="180"/>
      <c r="G870" s="180"/>
    </row>
    <row r="871" spans="1:7" ht="12.75">
      <c r="A871" s="180"/>
      <c r="B871" s="180"/>
      <c r="C871" s="180"/>
      <c r="D871" s="180"/>
      <c r="E871" s="180"/>
      <c r="F871" s="180"/>
      <c r="G871" s="180"/>
    </row>
    <row r="872" ht="12.75">
      <c r="E872" s="143"/>
    </row>
    <row r="873" ht="12.75">
      <c r="E873" s="143"/>
    </row>
    <row r="874" ht="12.75">
      <c r="E874" s="143"/>
    </row>
    <row r="875" ht="12.75">
      <c r="E875" s="143"/>
    </row>
    <row r="876" ht="12.75">
      <c r="E876" s="143"/>
    </row>
    <row r="877" ht="12.75">
      <c r="E877" s="143"/>
    </row>
    <row r="878" ht="12.75">
      <c r="E878" s="143"/>
    </row>
    <row r="879" ht="12.75">
      <c r="E879" s="143"/>
    </row>
    <row r="880" ht="12.75">
      <c r="E880" s="143"/>
    </row>
    <row r="881" ht="12.75">
      <c r="E881" s="143"/>
    </row>
    <row r="882" ht="12.75">
      <c r="E882" s="143"/>
    </row>
    <row r="883" ht="12.75">
      <c r="E883" s="143"/>
    </row>
    <row r="884" ht="12.75">
      <c r="E884" s="143"/>
    </row>
    <row r="885" ht="12.75">
      <c r="E885" s="143"/>
    </row>
    <row r="886" ht="12.75">
      <c r="E886" s="143"/>
    </row>
    <row r="887" ht="12.75">
      <c r="E887" s="143"/>
    </row>
    <row r="888" ht="12.75">
      <c r="E888" s="143"/>
    </row>
    <row r="889" ht="12.75">
      <c r="E889" s="143"/>
    </row>
    <row r="890" ht="12.75">
      <c r="E890" s="143"/>
    </row>
    <row r="891" ht="12.75">
      <c r="E891" s="143"/>
    </row>
    <row r="892" ht="12.75">
      <c r="E892" s="143"/>
    </row>
    <row r="893" ht="12.75">
      <c r="E893" s="143"/>
    </row>
    <row r="894" ht="12.75">
      <c r="E894" s="143"/>
    </row>
    <row r="895" ht="12.75">
      <c r="E895" s="143"/>
    </row>
    <row r="896" ht="12.75">
      <c r="E896" s="143"/>
    </row>
    <row r="897" ht="12.75">
      <c r="E897" s="143"/>
    </row>
    <row r="898" ht="12.75">
      <c r="E898" s="143"/>
    </row>
    <row r="899" ht="12.75">
      <c r="E899" s="143"/>
    </row>
    <row r="900" ht="12.75">
      <c r="E900" s="143"/>
    </row>
    <row r="901" ht="12.75">
      <c r="E901" s="143"/>
    </row>
    <row r="902" ht="12.75">
      <c r="E902" s="143"/>
    </row>
    <row r="903" spans="1:2" ht="12.75">
      <c r="A903" s="192"/>
      <c r="B903" s="192"/>
    </row>
    <row r="904" spans="1:7" ht="12.75">
      <c r="A904" s="180"/>
      <c r="B904" s="180"/>
      <c r="C904" s="193"/>
      <c r="D904" s="193"/>
      <c r="E904" s="194"/>
      <c r="F904" s="193"/>
      <c r="G904" s="195"/>
    </row>
    <row r="905" spans="1:7" ht="12.75">
      <c r="A905" s="196"/>
      <c r="B905" s="196"/>
      <c r="C905" s="180"/>
      <c r="D905" s="180"/>
      <c r="E905" s="197"/>
      <c r="F905" s="180"/>
      <c r="G905" s="180"/>
    </row>
    <row r="906" spans="1:7" ht="12.75">
      <c r="A906" s="180"/>
      <c r="B906" s="180"/>
      <c r="C906" s="180"/>
      <c r="D906" s="180"/>
      <c r="E906" s="197"/>
      <c r="F906" s="180"/>
      <c r="G906" s="180"/>
    </row>
    <row r="907" spans="1:7" ht="12.75">
      <c r="A907" s="180"/>
      <c r="B907" s="180"/>
      <c r="C907" s="180"/>
      <c r="D907" s="180"/>
      <c r="E907" s="197"/>
      <c r="F907" s="180"/>
      <c r="G907" s="180"/>
    </row>
    <row r="908" spans="1:7" ht="12.75">
      <c r="A908" s="180"/>
      <c r="B908" s="180"/>
      <c r="C908" s="180"/>
      <c r="D908" s="180"/>
      <c r="E908" s="197"/>
      <c r="F908" s="180"/>
      <c r="G908" s="180"/>
    </row>
    <row r="909" spans="1:7" ht="12.75">
      <c r="A909" s="180"/>
      <c r="B909" s="180"/>
      <c r="C909" s="180"/>
      <c r="D909" s="180"/>
      <c r="E909" s="197"/>
      <c r="F909" s="180"/>
      <c r="G909" s="180"/>
    </row>
    <row r="910" spans="1:7" ht="12.75">
      <c r="A910" s="180"/>
      <c r="B910" s="180"/>
      <c r="C910" s="180"/>
      <c r="D910" s="180"/>
      <c r="E910" s="197"/>
      <c r="F910" s="180"/>
      <c r="G910" s="180"/>
    </row>
    <row r="911" spans="1:7" ht="12.75">
      <c r="A911" s="180"/>
      <c r="B911" s="180"/>
      <c r="C911" s="180"/>
      <c r="D911" s="180"/>
      <c r="E911" s="197"/>
      <c r="F911" s="180"/>
      <c r="G911" s="180"/>
    </row>
    <row r="912" spans="1:7" ht="12.75">
      <c r="A912" s="180"/>
      <c r="B912" s="180"/>
      <c r="C912" s="180"/>
      <c r="D912" s="180"/>
      <c r="E912" s="197"/>
      <c r="F912" s="180"/>
      <c r="G912" s="180"/>
    </row>
    <row r="913" spans="1:7" ht="12.75">
      <c r="A913" s="180"/>
      <c r="B913" s="180"/>
      <c r="C913" s="180"/>
      <c r="D913" s="180"/>
      <c r="E913" s="197"/>
      <c r="F913" s="180"/>
      <c r="G913" s="180"/>
    </row>
    <row r="914" spans="1:7" ht="12.75">
      <c r="A914" s="180"/>
      <c r="B914" s="180"/>
      <c r="C914" s="180"/>
      <c r="D914" s="180"/>
      <c r="E914" s="197"/>
      <c r="F914" s="180"/>
      <c r="G914" s="180"/>
    </row>
    <row r="915" spans="1:7" ht="12.75">
      <c r="A915" s="180"/>
      <c r="B915" s="180"/>
      <c r="C915" s="180"/>
      <c r="D915" s="180"/>
      <c r="E915" s="197"/>
      <c r="F915" s="180"/>
      <c r="G915" s="180"/>
    </row>
    <row r="916" spans="1:7" ht="12.75">
      <c r="A916" s="180"/>
      <c r="B916" s="180"/>
      <c r="C916" s="180"/>
      <c r="D916" s="180"/>
      <c r="E916" s="197"/>
      <c r="F916" s="180"/>
      <c r="G916" s="180"/>
    </row>
    <row r="917" spans="1:7" ht="12.75">
      <c r="A917" s="180"/>
      <c r="B917" s="180"/>
      <c r="C917" s="180"/>
      <c r="D917" s="180"/>
      <c r="E917" s="197"/>
      <c r="F917" s="180"/>
      <c r="G917" s="180"/>
    </row>
  </sheetData>
  <sheetProtection/>
  <mergeCells count="469">
    <mergeCell ref="C811:D811"/>
    <mergeCell ref="C812:D812"/>
    <mergeCell ref="C797:D797"/>
    <mergeCell ref="C800:D800"/>
    <mergeCell ref="C802:D802"/>
    <mergeCell ref="C817:D817"/>
    <mergeCell ref="C819:D819"/>
    <mergeCell ref="C820:D820"/>
    <mergeCell ref="C807:D807"/>
    <mergeCell ref="C808:D808"/>
    <mergeCell ref="C809:D809"/>
    <mergeCell ref="C810:D810"/>
    <mergeCell ref="C788:D788"/>
    <mergeCell ref="C789:D789"/>
    <mergeCell ref="C790:D790"/>
    <mergeCell ref="C793:D793"/>
    <mergeCell ref="C794:D794"/>
    <mergeCell ref="C796:D796"/>
    <mergeCell ref="C782:D782"/>
    <mergeCell ref="C783:D783"/>
    <mergeCell ref="C784:D784"/>
    <mergeCell ref="C785:D785"/>
    <mergeCell ref="C786:D786"/>
    <mergeCell ref="C787:D787"/>
    <mergeCell ref="C774:D774"/>
    <mergeCell ref="C775:D775"/>
    <mergeCell ref="C776:D776"/>
    <mergeCell ref="C779:D779"/>
    <mergeCell ref="C780:D780"/>
    <mergeCell ref="C781:D781"/>
    <mergeCell ref="C777:D777"/>
    <mergeCell ref="C778:D778"/>
    <mergeCell ref="C757:D757"/>
    <mergeCell ref="C760:D760"/>
    <mergeCell ref="C761:D761"/>
    <mergeCell ref="C762:D762"/>
    <mergeCell ref="C765:D765"/>
    <mergeCell ref="C771:D771"/>
    <mergeCell ref="C772:D772"/>
    <mergeCell ref="C773:D773"/>
    <mergeCell ref="C745:D745"/>
    <mergeCell ref="C746:D746"/>
    <mergeCell ref="C748:D748"/>
    <mergeCell ref="C750:D750"/>
    <mergeCell ref="C752:D752"/>
    <mergeCell ref="C734:D734"/>
    <mergeCell ref="C735:D735"/>
    <mergeCell ref="C737:D737"/>
    <mergeCell ref="C738:D738"/>
    <mergeCell ref="C739:D739"/>
    <mergeCell ref="C740:D740"/>
    <mergeCell ref="C741:D741"/>
    <mergeCell ref="C744:D744"/>
    <mergeCell ref="C719:D719"/>
    <mergeCell ref="C720:D720"/>
    <mergeCell ref="C721:D721"/>
    <mergeCell ref="C722:D722"/>
    <mergeCell ref="C723:D723"/>
    <mergeCell ref="C724:D724"/>
    <mergeCell ref="C725:D725"/>
    <mergeCell ref="C671:D671"/>
    <mergeCell ref="C674:D674"/>
    <mergeCell ref="C692:D692"/>
    <mergeCell ref="C649:D649"/>
    <mergeCell ref="C650:D650"/>
    <mergeCell ref="C652:D652"/>
    <mergeCell ref="C655:D655"/>
    <mergeCell ref="C661:D661"/>
    <mergeCell ref="C662:D662"/>
    <mergeCell ref="C663:D663"/>
    <mergeCell ref="C664:D664"/>
    <mergeCell ref="C619:D619"/>
    <mergeCell ref="C622:D622"/>
    <mergeCell ref="C623:D623"/>
    <mergeCell ref="C625:D625"/>
    <mergeCell ref="C627:D627"/>
    <mergeCell ref="C629:D629"/>
    <mergeCell ref="C632:D632"/>
    <mergeCell ref="C636:D636"/>
    <mergeCell ref="C638:D638"/>
    <mergeCell ref="C608:D608"/>
    <mergeCell ref="C640:D640"/>
    <mergeCell ref="C642:D642"/>
    <mergeCell ref="C644:D644"/>
    <mergeCell ref="C596:D596"/>
    <mergeCell ref="C598:D598"/>
    <mergeCell ref="C600:D600"/>
    <mergeCell ref="C602:D602"/>
    <mergeCell ref="C604:D604"/>
    <mergeCell ref="C606:D606"/>
    <mergeCell ref="C572:D572"/>
    <mergeCell ref="C573:D573"/>
    <mergeCell ref="C574:D574"/>
    <mergeCell ref="C575:D575"/>
    <mergeCell ref="C582:D582"/>
    <mergeCell ref="C584:D584"/>
    <mergeCell ref="C577:D577"/>
    <mergeCell ref="C578:D578"/>
    <mergeCell ref="C579:D579"/>
    <mergeCell ref="C581:D581"/>
    <mergeCell ref="C593:D593"/>
    <mergeCell ref="C594:D594"/>
    <mergeCell ref="C585:D585"/>
    <mergeCell ref="C589:D589"/>
    <mergeCell ref="C591:D591"/>
    <mergeCell ref="C592:D592"/>
    <mergeCell ref="C549:D549"/>
    <mergeCell ref="C552:D552"/>
    <mergeCell ref="C554:D554"/>
    <mergeCell ref="C556:D556"/>
    <mergeCell ref="C576:D576"/>
    <mergeCell ref="C564:D564"/>
    <mergeCell ref="C568:D568"/>
    <mergeCell ref="C569:D569"/>
    <mergeCell ref="C570:D570"/>
    <mergeCell ref="C571:D571"/>
    <mergeCell ref="C537:D537"/>
    <mergeCell ref="C539:D539"/>
    <mergeCell ref="C540:D540"/>
    <mergeCell ref="C543:D543"/>
    <mergeCell ref="C545:D545"/>
    <mergeCell ref="C547:D547"/>
    <mergeCell ref="C524:D524"/>
    <mergeCell ref="C526:D526"/>
    <mergeCell ref="C528:D528"/>
    <mergeCell ref="C531:D531"/>
    <mergeCell ref="C533:D533"/>
    <mergeCell ref="C535:D535"/>
    <mergeCell ref="C508:D508"/>
    <mergeCell ref="C513:D513"/>
    <mergeCell ref="C514:D514"/>
    <mergeCell ref="C516:D516"/>
    <mergeCell ref="C520:D520"/>
    <mergeCell ref="C522:D522"/>
    <mergeCell ref="C495:D495"/>
    <mergeCell ref="C496:D496"/>
    <mergeCell ref="C497:D497"/>
    <mergeCell ref="C498:D498"/>
    <mergeCell ref="C502:D502"/>
    <mergeCell ref="C506:D506"/>
    <mergeCell ref="C471:D471"/>
    <mergeCell ref="C477:D477"/>
    <mergeCell ref="C478:D478"/>
    <mergeCell ref="C480:D480"/>
    <mergeCell ref="C518:D518"/>
    <mergeCell ref="C519:D519"/>
    <mergeCell ref="C491:D491"/>
    <mergeCell ref="C492:D492"/>
    <mergeCell ref="C493:D493"/>
    <mergeCell ref="C494:D494"/>
    <mergeCell ref="C458:D458"/>
    <mergeCell ref="C462:D462"/>
    <mergeCell ref="C463:D463"/>
    <mergeCell ref="C464:D464"/>
    <mergeCell ref="C465:D465"/>
    <mergeCell ref="C466:D466"/>
    <mergeCell ref="C440:D440"/>
    <mergeCell ref="C441:D441"/>
    <mergeCell ref="C442:D442"/>
    <mergeCell ref="C444:D444"/>
    <mergeCell ref="C483:D483"/>
    <mergeCell ref="C485:D485"/>
    <mergeCell ref="C445:D445"/>
    <mergeCell ref="C448:D448"/>
    <mergeCell ref="C450:D450"/>
    <mergeCell ref="C456:D456"/>
    <mergeCell ref="C434:D434"/>
    <mergeCell ref="C435:D435"/>
    <mergeCell ref="C436:D436"/>
    <mergeCell ref="C437:D437"/>
    <mergeCell ref="C438:D438"/>
    <mergeCell ref="C439:D439"/>
    <mergeCell ref="C426:D426"/>
    <mergeCell ref="C428:D428"/>
    <mergeCell ref="C430:D430"/>
    <mergeCell ref="C431:D431"/>
    <mergeCell ref="C432:D432"/>
    <mergeCell ref="C433:D433"/>
    <mergeCell ref="C410:D410"/>
    <mergeCell ref="C411:D411"/>
    <mergeCell ref="C415:D415"/>
    <mergeCell ref="C417:D417"/>
    <mergeCell ref="C423:D423"/>
    <mergeCell ref="C425:D425"/>
    <mergeCell ref="C419:D419"/>
    <mergeCell ref="C421:D42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395:D395"/>
    <mergeCell ref="C396:D396"/>
    <mergeCell ref="C397:D397"/>
    <mergeCell ref="C399:D399"/>
    <mergeCell ref="C400:D400"/>
    <mergeCell ref="C401:D401"/>
    <mergeCell ref="C387:D387"/>
    <mergeCell ref="C388:D388"/>
    <mergeCell ref="C389:D389"/>
    <mergeCell ref="C390:D390"/>
    <mergeCell ref="C392:D392"/>
    <mergeCell ref="C394:D394"/>
    <mergeCell ref="C371:D371"/>
    <mergeCell ref="C373:D373"/>
    <mergeCell ref="C374:D374"/>
    <mergeCell ref="C375:D375"/>
    <mergeCell ref="C379:D379"/>
    <mergeCell ref="C380:D380"/>
    <mergeCell ref="C361:D361"/>
    <mergeCell ref="C362:D362"/>
    <mergeCell ref="C384:D384"/>
    <mergeCell ref="C386:D386"/>
    <mergeCell ref="C363:D363"/>
    <mergeCell ref="C364:D364"/>
    <mergeCell ref="C365:D365"/>
    <mergeCell ref="C367:D367"/>
    <mergeCell ref="C368:D368"/>
    <mergeCell ref="C370:D370"/>
    <mergeCell ref="C354:D354"/>
    <mergeCell ref="C355:D355"/>
    <mergeCell ref="C357:D357"/>
    <mergeCell ref="C358:D358"/>
    <mergeCell ref="C359:D359"/>
    <mergeCell ref="C360:D360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17:D317"/>
    <mergeCell ref="C318:D318"/>
    <mergeCell ref="C319:D319"/>
    <mergeCell ref="C320:D320"/>
    <mergeCell ref="C321:D321"/>
    <mergeCell ref="C323:D323"/>
    <mergeCell ref="C310:D310"/>
    <mergeCell ref="C312:D312"/>
    <mergeCell ref="C313:D313"/>
    <mergeCell ref="C314:D314"/>
    <mergeCell ref="C315:D315"/>
    <mergeCell ref="C316:D316"/>
    <mergeCell ref="C291:D291"/>
    <mergeCell ref="C292:D292"/>
    <mergeCell ref="C302:D302"/>
    <mergeCell ref="C307:D307"/>
    <mergeCell ref="C308:D308"/>
    <mergeCell ref="C309:D309"/>
    <mergeCell ref="C275:D275"/>
    <mergeCell ref="C276:D276"/>
    <mergeCell ref="C279:D279"/>
    <mergeCell ref="C280:D280"/>
    <mergeCell ref="C286:D286"/>
    <mergeCell ref="C288:D288"/>
    <mergeCell ref="C258:D258"/>
    <mergeCell ref="C261:D261"/>
    <mergeCell ref="C296:D296"/>
    <mergeCell ref="C298:D298"/>
    <mergeCell ref="C263:D263"/>
    <mergeCell ref="C264:D264"/>
    <mergeCell ref="C265:D265"/>
    <mergeCell ref="C269:D269"/>
    <mergeCell ref="C271:D271"/>
    <mergeCell ref="C273:D273"/>
    <mergeCell ref="C251:D251"/>
    <mergeCell ref="C253:D253"/>
    <mergeCell ref="C254:D254"/>
    <mergeCell ref="C255:D255"/>
    <mergeCell ref="C256:D256"/>
    <mergeCell ref="C257:D257"/>
    <mergeCell ref="C244:D244"/>
    <mergeCell ref="C246:D246"/>
    <mergeCell ref="C247:D247"/>
    <mergeCell ref="C248:D248"/>
    <mergeCell ref="C249:D249"/>
    <mergeCell ref="C250:D250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7:D197"/>
    <mergeCell ref="C198:D198"/>
    <mergeCell ref="C199:D199"/>
    <mergeCell ref="C200:D200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81:D181"/>
    <mergeCell ref="C183:D183"/>
    <mergeCell ref="C187:D187"/>
    <mergeCell ref="C188:D188"/>
    <mergeCell ref="C189:D189"/>
    <mergeCell ref="C190:D190"/>
    <mergeCell ref="C170:D170"/>
    <mergeCell ref="C172:D172"/>
    <mergeCell ref="C176:D176"/>
    <mergeCell ref="C177:D177"/>
    <mergeCell ref="C179:D179"/>
    <mergeCell ref="C180:D180"/>
    <mergeCell ref="C157:D157"/>
    <mergeCell ref="C158:D158"/>
    <mergeCell ref="C159:D159"/>
    <mergeCell ref="C160:D160"/>
    <mergeCell ref="C185:D185"/>
    <mergeCell ref="C186:D186"/>
    <mergeCell ref="C161:D161"/>
    <mergeCell ref="C162:D162"/>
    <mergeCell ref="C164:D164"/>
    <mergeCell ref="C166:D166"/>
    <mergeCell ref="C148:D148"/>
    <mergeCell ref="C150:D150"/>
    <mergeCell ref="C152:D152"/>
    <mergeCell ref="C153:D153"/>
    <mergeCell ref="C155:D155"/>
    <mergeCell ref="C156:D156"/>
    <mergeCell ref="C140:D140"/>
    <mergeCell ref="C141:D141"/>
    <mergeCell ref="C142:D142"/>
    <mergeCell ref="C143:D143"/>
    <mergeCell ref="C144:D144"/>
    <mergeCell ref="C145:D145"/>
    <mergeCell ref="C133:D133"/>
    <mergeCell ref="C134:D134"/>
    <mergeCell ref="C135:D135"/>
    <mergeCell ref="C136:D136"/>
    <mergeCell ref="C137:D137"/>
    <mergeCell ref="C139:D139"/>
    <mergeCell ref="C116:D116"/>
    <mergeCell ref="C117:D117"/>
    <mergeCell ref="C120:D120"/>
    <mergeCell ref="C129:D129"/>
    <mergeCell ref="C131:D131"/>
    <mergeCell ref="C132:D132"/>
    <mergeCell ref="C109:D109"/>
    <mergeCell ref="C110:D110"/>
    <mergeCell ref="C112:D112"/>
    <mergeCell ref="C113:D113"/>
    <mergeCell ref="C114:D114"/>
    <mergeCell ref="C115:D115"/>
    <mergeCell ref="C101:D101"/>
    <mergeCell ref="C103:D103"/>
    <mergeCell ref="C105:D105"/>
    <mergeCell ref="C106:D106"/>
    <mergeCell ref="C107:D107"/>
    <mergeCell ref="C108:D108"/>
    <mergeCell ref="C93:D93"/>
    <mergeCell ref="C94:D94"/>
    <mergeCell ref="C95:D95"/>
    <mergeCell ref="C96:D96"/>
    <mergeCell ref="C99:D99"/>
    <mergeCell ref="C100:D100"/>
    <mergeCell ref="C97:D97"/>
    <mergeCell ref="C98:D98"/>
    <mergeCell ref="C79:D79"/>
    <mergeCell ref="C80:D80"/>
    <mergeCell ref="C82:D82"/>
    <mergeCell ref="C84:D84"/>
    <mergeCell ref="C85:D85"/>
    <mergeCell ref="C87:D87"/>
    <mergeCell ref="C88:D88"/>
    <mergeCell ref="C92:D92"/>
    <mergeCell ref="C72:D72"/>
    <mergeCell ref="C73:D73"/>
    <mergeCell ref="C75:D75"/>
    <mergeCell ref="C76:D76"/>
    <mergeCell ref="C77:D77"/>
    <mergeCell ref="C78:D78"/>
    <mergeCell ref="C65:D65"/>
    <mergeCell ref="C66:D66"/>
    <mergeCell ref="C68:D68"/>
    <mergeCell ref="C69:D69"/>
    <mergeCell ref="C70:D70"/>
    <mergeCell ref="C71:D71"/>
    <mergeCell ref="C58:D58"/>
    <mergeCell ref="C59:D59"/>
    <mergeCell ref="C61:D61"/>
    <mergeCell ref="C62:D62"/>
    <mergeCell ref="C63:D63"/>
    <mergeCell ref="C64:D64"/>
    <mergeCell ref="C46:D46"/>
    <mergeCell ref="C48:D48"/>
    <mergeCell ref="C50:D50"/>
    <mergeCell ref="C52:D52"/>
    <mergeCell ref="C54:D54"/>
    <mergeCell ref="C55:D55"/>
    <mergeCell ref="C56:D56"/>
    <mergeCell ref="C57:D57"/>
    <mergeCell ref="C38:D38"/>
    <mergeCell ref="C40:D40"/>
    <mergeCell ref="C42:D42"/>
    <mergeCell ref="C17:D17"/>
    <mergeCell ref="C19:D19"/>
    <mergeCell ref="C21:D21"/>
    <mergeCell ref="C22:D22"/>
    <mergeCell ref="C25:D25"/>
    <mergeCell ref="C27:D27"/>
    <mergeCell ref="A1:G1"/>
    <mergeCell ref="A3:B3"/>
    <mergeCell ref="A4:B4"/>
    <mergeCell ref="E4:G4"/>
    <mergeCell ref="C9:D9"/>
    <mergeCell ref="C10:D10"/>
    <mergeCell ref="C13:D13"/>
    <mergeCell ref="C15:D15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Bittová Martina</cp:lastModifiedBy>
  <dcterms:created xsi:type="dcterms:W3CDTF">2014-04-22T15:00:08Z</dcterms:created>
  <dcterms:modified xsi:type="dcterms:W3CDTF">2014-04-23T07:13:06Z</dcterms:modified>
  <cp:category/>
  <cp:version/>
  <cp:contentType/>
  <cp:contentStatus/>
</cp:coreProperties>
</file>