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vykaz_vymer" sheetId="1" r:id="rId1"/>
    <sheet name="soupis_praci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9" i="2" l="1"/>
  <c r="H19" i="2"/>
  <c r="B5" i="2"/>
  <c r="B4" i="2"/>
  <c r="B3" i="2"/>
  <c r="M74" i="1"/>
  <c r="H74" i="1"/>
  <c r="M73" i="1"/>
  <c r="H73" i="1"/>
  <c r="M72" i="1"/>
  <c r="H72" i="1"/>
  <c r="M71" i="1"/>
  <c r="H71" i="1"/>
  <c r="H70" i="1" s="1"/>
  <c r="H69" i="1" s="1"/>
  <c r="M68" i="1"/>
  <c r="H68" i="1"/>
  <c r="H67" i="1" s="1"/>
  <c r="M66" i="1"/>
  <c r="H66" i="1"/>
  <c r="M65" i="1"/>
  <c r="H65" i="1"/>
  <c r="M64" i="1"/>
  <c r="H64" i="1"/>
  <c r="M63" i="1"/>
  <c r="H63" i="1"/>
  <c r="H62" i="1" s="1"/>
  <c r="M61" i="1"/>
  <c r="H61" i="1"/>
  <c r="Q61" i="1" s="1"/>
  <c r="M60" i="1"/>
  <c r="H60" i="1"/>
  <c r="M59" i="1"/>
  <c r="H59" i="1"/>
  <c r="M58" i="1"/>
  <c r="H58" i="1"/>
  <c r="Q57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H50" i="1" s="1"/>
  <c r="M49" i="1"/>
  <c r="H49" i="1"/>
  <c r="M48" i="1"/>
  <c r="H48" i="1"/>
  <c r="M47" i="1"/>
  <c r="H47" i="1"/>
  <c r="M46" i="1"/>
  <c r="H46" i="1"/>
  <c r="M45" i="1"/>
  <c r="H45" i="1"/>
  <c r="M44" i="1"/>
  <c r="H44" i="1"/>
  <c r="H43" i="1"/>
  <c r="M42" i="1"/>
  <c r="H42" i="1"/>
  <c r="M41" i="1"/>
  <c r="L41" i="1"/>
  <c r="J41" i="1"/>
  <c r="H41" i="1"/>
  <c r="M40" i="1"/>
  <c r="L40" i="1"/>
  <c r="L39" i="1" s="1"/>
  <c r="J40" i="1"/>
  <c r="H40" i="1"/>
  <c r="J39" i="1"/>
  <c r="H39" i="1"/>
  <c r="M38" i="1"/>
  <c r="L38" i="1"/>
  <c r="J38" i="1"/>
  <c r="H38" i="1"/>
  <c r="M37" i="1"/>
  <c r="L37" i="1"/>
  <c r="J37" i="1"/>
  <c r="J34" i="1" s="1"/>
  <c r="H37" i="1"/>
  <c r="L36" i="1"/>
  <c r="J36" i="1"/>
  <c r="H36" i="1"/>
  <c r="M35" i="1"/>
  <c r="L35" i="1"/>
  <c r="J35" i="1"/>
  <c r="H35" i="1"/>
  <c r="M34" i="1"/>
  <c r="L34" i="1"/>
  <c r="H34" i="1"/>
  <c r="M33" i="1"/>
  <c r="L33" i="1"/>
  <c r="J33" i="1"/>
  <c r="H33" i="1"/>
  <c r="M32" i="1"/>
  <c r="L32" i="1"/>
  <c r="J32" i="1"/>
  <c r="H32" i="1"/>
  <c r="M31" i="1"/>
  <c r="L31" i="1"/>
  <c r="J31" i="1"/>
  <c r="H31" i="1"/>
  <c r="M30" i="1"/>
  <c r="L30" i="1"/>
  <c r="J30" i="1"/>
  <c r="H30" i="1"/>
  <c r="M29" i="1"/>
  <c r="L29" i="1"/>
  <c r="J29" i="1"/>
  <c r="H29" i="1"/>
  <c r="M28" i="1"/>
  <c r="L28" i="1"/>
  <c r="J28" i="1"/>
  <c r="H28" i="1"/>
  <c r="M27" i="1"/>
  <c r="L27" i="1"/>
  <c r="J27" i="1"/>
  <c r="H27" i="1"/>
  <c r="M26" i="1"/>
  <c r="L26" i="1"/>
  <c r="J26" i="1"/>
  <c r="H26" i="1"/>
  <c r="M25" i="1"/>
  <c r="L25" i="1"/>
  <c r="J25" i="1"/>
  <c r="H25" i="1"/>
  <c r="M24" i="1"/>
  <c r="L24" i="1"/>
  <c r="J24" i="1"/>
  <c r="H24" i="1"/>
  <c r="M23" i="1"/>
  <c r="L23" i="1"/>
  <c r="J23" i="1"/>
  <c r="H23" i="1"/>
  <c r="M22" i="1"/>
  <c r="L22" i="1"/>
  <c r="J22" i="1"/>
  <c r="H22" i="1"/>
  <c r="M21" i="1"/>
  <c r="L21" i="1"/>
  <c r="J21" i="1"/>
  <c r="H21" i="1"/>
  <c r="M20" i="1"/>
  <c r="L20" i="1"/>
  <c r="J20" i="1"/>
  <c r="H20" i="1"/>
  <c r="M19" i="1"/>
  <c r="L19" i="1"/>
  <c r="J19" i="1"/>
  <c r="H19" i="1"/>
  <c r="M18" i="1"/>
  <c r="L18" i="1"/>
  <c r="J18" i="1"/>
  <c r="H18" i="1"/>
  <c r="O17" i="1"/>
  <c r="N17" i="1"/>
  <c r="M17" i="1"/>
  <c r="L17" i="1"/>
  <c r="L15" i="1" s="1"/>
  <c r="L14" i="1" s="1"/>
  <c r="J17" i="1"/>
  <c r="H17" i="1"/>
  <c r="L16" i="1"/>
  <c r="J16" i="1"/>
  <c r="J15" i="1" s="1"/>
  <c r="J14" i="1" s="1"/>
  <c r="H16" i="1"/>
  <c r="H15" i="1"/>
  <c r="H14" i="1" s="1"/>
  <c r="B5" i="1"/>
  <c r="B4" i="1"/>
  <c r="B3" i="1"/>
  <c r="H75" i="1" l="1"/>
</calcChain>
</file>

<file path=xl/sharedStrings.xml><?xml version="1.0" encoding="utf-8"?>
<sst xmlns="http://schemas.openxmlformats.org/spreadsheetml/2006/main" count="710" uniqueCount="297">
  <si>
    <t>NEOCENĚNÝ ROZPOČET</t>
  </si>
  <si>
    <t>Stavba:</t>
  </si>
  <si>
    <t>Propojení kanalizace Nová Bělá - Hrabová</t>
  </si>
  <si>
    <t>Objekt:</t>
  </si>
  <si>
    <t>Část:</t>
  </si>
  <si>
    <t>JKSO:</t>
  </si>
  <si>
    <t>Objednatel:</t>
  </si>
  <si>
    <t>Statutární město Ostrava</t>
  </si>
  <si>
    <t>Zhotovitel:</t>
  </si>
  <si>
    <t>Sweco Hydroprojekt a.s.</t>
  </si>
  <si>
    <t>Cen. hladina:</t>
  </si>
  <si>
    <t>ÚRS 2010, KROS 2010</t>
  </si>
  <si>
    <t>P.Č.</t>
  </si>
  <si>
    <t>List</t>
  </si>
  <si>
    <t>Kód dle ÚRS</t>
  </si>
  <si>
    <t>Popis</t>
  </si>
  <si>
    <t>MJ</t>
  </si>
  <si>
    <t>Množství celkem</t>
  </si>
  <si>
    <t>Cena jednotková</t>
  </si>
  <si>
    <t>Cena celkem</t>
  </si>
  <si>
    <t>Hmotnost</t>
  </si>
  <si>
    <t>Hmotnost celkem</t>
  </si>
  <si>
    <t>Hmotnost sutě</t>
  </si>
  <si>
    <t>Hmotnost sutě celkem</t>
  </si>
  <si>
    <t>Sazba DPH</t>
  </si>
  <si>
    <t>Typ položky</t>
  </si>
  <si>
    <t>Úroveň</t>
  </si>
  <si>
    <t>HSV</t>
  </si>
  <si>
    <t>Práce a dodávky HSV</t>
  </si>
  <si>
    <t>0</t>
  </si>
  <si>
    <t>1</t>
  </si>
  <si>
    <t>Zemní práce</t>
  </si>
  <si>
    <t>113107222</t>
  </si>
  <si>
    <t>Odstranění podkladu pl přes 200 m2 z kameniva drceného tl 200 mm</t>
  </si>
  <si>
    <t>m2</t>
  </si>
  <si>
    <t>2</t>
  </si>
  <si>
    <t>113107224</t>
  </si>
  <si>
    <t>Odstranění podkladu pl přes 200 m2 z kameniva drceného tl 400 mm</t>
  </si>
  <si>
    <t>3</t>
  </si>
  <si>
    <t>113107242</t>
  </si>
  <si>
    <t>Odstranění podkladu pl přes 200 m2 živičných tl 100 mm</t>
  </si>
  <si>
    <t>4</t>
  </si>
  <si>
    <t>113151214</t>
  </si>
  <si>
    <t>Odstranění živičného krytu frézováním pl přes 500 m2 tl 50 mm bez překážek v trase</t>
  </si>
  <si>
    <t>5</t>
  </si>
  <si>
    <t>115101202</t>
  </si>
  <si>
    <t>Čerpání vody na dopravní výšku do 10 m průměrný přítok do 1000 l/min</t>
  </si>
  <si>
    <t>hod</t>
  </si>
  <si>
    <t>6</t>
  </si>
  <si>
    <t>115101302</t>
  </si>
  <si>
    <t>Pohotovost čerpací soupravy pro dopravní výšku do 10 m přítok do 1000 l/min</t>
  </si>
  <si>
    <t>den</t>
  </si>
  <si>
    <t>7</t>
  </si>
  <si>
    <t>119001401</t>
  </si>
  <si>
    <t>Dočasné zajištění potrubí ocelového nebo litinového DN do 200</t>
  </si>
  <si>
    <t>m</t>
  </si>
  <si>
    <t>8</t>
  </si>
  <si>
    <t>121101101</t>
  </si>
  <si>
    <t>Sejmutí ornice s přemístěním na vzdálenost do 50 m</t>
  </si>
  <si>
    <t>m3</t>
  </si>
  <si>
    <t>9</t>
  </si>
  <si>
    <t>132201203</t>
  </si>
  <si>
    <t>Hloubení rýh š do 2000 mm v hornině tř. 3 objemu do 5000 m3</t>
  </si>
  <si>
    <t>10</t>
  </si>
  <si>
    <t>132201209</t>
  </si>
  <si>
    <t>Příplatek za lepivost k hloubení rýh š do 2000 mm v hornině tř. 3</t>
  </si>
  <si>
    <t>11</t>
  </si>
  <si>
    <t>151201102</t>
  </si>
  <si>
    <t>Zřízení zátažného pažení a rozepření stěn rýh hl do 4 m</t>
  </si>
  <si>
    <t>12</t>
  </si>
  <si>
    <t>151201112</t>
  </si>
  <si>
    <t>Odstranění zátažného pažení a rozepření stěn rýh hl do 4 m</t>
  </si>
  <si>
    <t>13</t>
  </si>
  <si>
    <t>161101102</t>
  </si>
  <si>
    <t>Svislé přemístění výkopku z horniny tř. 1 až 4 hl výkopu do 4 m</t>
  </si>
  <si>
    <t>14</t>
  </si>
  <si>
    <t>162609001</t>
  </si>
  <si>
    <t>Poplatek za skládku přebytečné zeminy vč.analýz rozboru o uložení odpadu na skládku</t>
  </si>
  <si>
    <t>15</t>
  </si>
  <si>
    <t>162701105</t>
  </si>
  <si>
    <t>Vodorovné přemístění do 10000 m výkopku z horniny tř. 1 až 4</t>
  </si>
  <si>
    <t>16</t>
  </si>
  <si>
    <t>174101101</t>
  </si>
  <si>
    <t>Zásyp jam, šachet rýh nebo kolem objektů sypaninou se zhutněním</t>
  </si>
  <si>
    <t>17</t>
  </si>
  <si>
    <t>122614300</t>
  </si>
  <si>
    <t xml:space="preserve">kamenivo struskové pro stavební účely </t>
  </si>
  <si>
    <t>t</t>
  </si>
  <si>
    <t>18</t>
  </si>
  <si>
    <t>181301103</t>
  </si>
  <si>
    <t>Rozprostření ornice pl do 500 m2 v rovině nebo ve svahu do 1:5 tl vrstvy do 200 mm</t>
  </si>
  <si>
    <t>19</t>
  </si>
  <si>
    <t>183405211</t>
  </si>
  <si>
    <t>Výsev trávníku hydroosevem na ornici</t>
  </si>
  <si>
    <t>20</t>
  </si>
  <si>
    <t>005724700</t>
  </si>
  <si>
    <t>osivo směs travní krajinná - technická</t>
  </si>
  <si>
    <t>kg</t>
  </si>
  <si>
    <t>Zakládání</t>
  </si>
  <si>
    <t>21</t>
  </si>
  <si>
    <t>212752112</t>
  </si>
  <si>
    <t>Trativod z drenážních trubek pálených DN do 100 včetně lože otevřený výkop</t>
  </si>
  <si>
    <t>22</t>
  </si>
  <si>
    <t>2421111111</t>
  </si>
  <si>
    <t>Provizorní čerpací studna</t>
  </si>
  <si>
    <t>ks</t>
  </si>
  <si>
    <t>Vodorovné konstrukce</t>
  </si>
  <si>
    <t>23</t>
  </si>
  <si>
    <t>452311121</t>
  </si>
  <si>
    <t>Podkladní desky z betonu prostého tř. C 8/10 otevřený výkop</t>
  </si>
  <si>
    <t>24</t>
  </si>
  <si>
    <t>452312131</t>
  </si>
  <si>
    <t>Sedlové lože z betonu prostého tř. C 12/15 otevřený výkop</t>
  </si>
  <si>
    <t>25</t>
  </si>
  <si>
    <t>452351101</t>
  </si>
  <si>
    <t>Bednění podkladních desek nebo bloků nebo sedlového lože otevřený výkop</t>
  </si>
  <si>
    <t>Komunikace</t>
  </si>
  <si>
    <t>26</t>
  </si>
  <si>
    <t>564851114</t>
  </si>
  <si>
    <t>Podklad ze štěrkodrtě ŠD tl 180 mm</t>
  </si>
  <si>
    <t>27</t>
  </si>
  <si>
    <t>565175111</t>
  </si>
  <si>
    <t>Asfaltový beton vrstva podkladní ACP 16 (obalované kamenivo OKS) tl 100 mm š do 3 m</t>
  </si>
  <si>
    <t>27a</t>
  </si>
  <si>
    <t>573211111</t>
  </si>
  <si>
    <t>Postřik živičný spojovací z asfaltu v množství do 0,70 kg/m2</t>
  </si>
  <si>
    <t>28</t>
  </si>
  <si>
    <t>577144111</t>
  </si>
  <si>
    <t>Asfaltový beton vrstva obrusná ACO 11 (ABS) tř. I tl 50 mm š do 3 m z nemodifikovaného asfaltu</t>
  </si>
  <si>
    <t>29</t>
  </si>
  <si>
    <t>577146111</t>
  </si>
  <si>
    <t>Asfaltový beton vrstva ložní ACL 22 (ABVH) tl 50 mm š do 3 m z nemodifikovaného asfaltu</t>
  </si>
  <si>
    <t>30</t>
  </si>
  <si>
    <t>599141111</t>
  </si>
  <si>
    <t>Vyplnění spár mezi silničními dílci živičnou zálivkou</t>
  </si>
  <si>
    <t>Trubní vedení</t>
  </si>
  <si>
    <t>31</t>
  </si>
  <si>
    <t>04</t>
  </si>
  <si>
    <t>Prohlídka televízní kamerou vč.záznamu</t>
  </si>
  <si>
    <t>32</t>
  </si>
  <si>
    <t>822522111</t>
  </si>
  <si>
    <t>Montáž potrubí z trub TZR těsněných pryžovými kroužky otevřený výkop sklon do 20 % DN 1200</t>
  </si>
  <si>
    <t>33</t>
  </si>
  <si>
    <t>592224521</t>
  </si>
  <si>
    <t>trouba železobetonová hrdlová přímá s čedičovou vystýl. OC 180° TZH-Q 1200/2500 D 100 x 250 x 13 cm</t>
  </si>
  <si>
    <t>34</t>
  </si>
  <si>
    <t>831263195</t>
  </si>
  <si>
    <t>Příplatek za zřízení kanalizační přípojky DN 100 až 300</t>
  </si>
  <si>
    <t>kus</t>
  </si>
  <si>
    <t>35</t>
  </si>
  <si>
    <t>831352121</t>
  </si>
  <si>
    <t>Montáž potrubí z trub kameninových hrdlových s integrovaným těsněním výkop sklon do 20 % DN 200</t>
  </si>
  <si>
    <t>36</t>
  </si>
  <si>
    <t>597106760</t>
  </si>
  <si>
    <t>trouba kameninová glazovaná DN200mm L1,50m spojovací systém F</t>
  </si>
  <si>
    <t>37</t>
  </si>
  <si>
    <t>894419009</t>
  </si>
  <si>
    <t>Vstupní šachta kanalizační,prefabrikovaná,čtvercová 1800x1800 mm,žlab a nástupnice v prov.kamenina(dno potrubí do hl. 3 m)</t>
  </si>
  <si>
    <t>38</t>
  </si>
  <si>
    <t>899103111</t>
  </si>
  <si>
    <t>Osazení poklopů litinových nebo ocelových včetně rámů hmotnosti nad 100 do 150 kg</t>
  </si>
  <si>
    <t>39</t>
  </si>
  <si>
    <t>552001</t>
  </si>
  <si>
    <t xml:space="preserve">Poklop BEGU D400 </t>
  </si>
  <si>
    <t>40</t>
  </si>
  <si>
    <t>899999003</t>
  </si>
  <si>
    <t>Napojení přípojky da šachty DN 1000</t>
  </si>
  <si>
    <t>41</t>
  </si>
  <si>
    <t>899999017</t>
  </si>
  <si>
    <t>Povrchová ochrana vnějšího pláště šachty (nátěr krystalonem na zlepšení vlastnosti betonu)</t>
  </si>
  <si>
    <t>Ostatní konstrukce a práce-bourání</t>
  </si>
  <si>
    <t>42</t>
  </si>
  <si>
    <t>919735112</t>
  </si>
  <si>
    <t>Řezání stávajícího živičného krytu hl do 100 mm</t>
  </si>
  <si>
    <t>43</t>
  </si>
  <si>
    <t>979082213</t>
  </si>
  <si>
    <t>Vodorovná doprava suti po suchu do 1 km</t>
  </si>
  <si>
    <t>44</t>
  </si>
  <si>
    <t>979082219</t>
  </si>
  <si>
    <t>Příplatek ZKD 1 km u vodorovné dopravy suti po suchu do 1 km</t>
  </si>
  <si>
    <t>45</t>
  </si>
  <si>
    <t>979999001</t>
  </si>
  <si>
    <t>Poplatek za řízenou skládku vč. analýz rozboru o uložení odpadu na skládku</t>
  </si>
  <si>
    <t>99</t>
  </si>
  <si>
    <t>Přesun hmot</t>
  </si>
  <si>
    <t>46</t>
  </si>
  <si>
    <t>9982761-S</t>
  </si>
  <si>
    <t>Přesun hmot pro trubní vedení z trub otevřený výkop - štěrkové materiály</t>
  </si>
  <si>
    <t>M</t>
  </si>
  <si>
    <t>Práce a dodávky M</t>
  </si>
  <si>
    <t>23-M</t>
  </si>
  <si>
    <t>Montáže potrubí</t>
  </si>
  <si>
    <t>47</t>
  </si>
  <si>
    <t>230170004</t>
  </si>
  <si>
    <t>Tlakové zkoušky těsnosti potrubí - příprava DN do 200 - příprava vozidla</t>
  </si>
  <si>
    <t>48</t>
  </si>
  <si>
    <t>230170008</t>
  </si>
  <si>
    <t>Tlakové zkoušky těsnosti potrubí - příprava DN do 1200 - příprava vozidla</t>
  </si>
  <si>
    <t>49</t>
  </si>
  <si>
    <t>230170014</t>
  </si>
  <si>
    <t>Tlakové zkoušky těsnosti potrubí včetně šachet - zkouška DN do 200</t>
  </si>
  <si>
    <t>50</t>
  </si>
  <si>
    <t>230170018</t>
  </si>
  <si>
    <t>Tlakové zkoušky těsnosti potrubí včetně šachet - zkouška DN do 1200</t>
  </si>
  <si>
    <t>Celkem</t>
  </si>
  <si>
    <t>Soupis prací</t>
  </si>
  <si>
    <t>Cen. soustava:</t>
  </si>
  <si>
    <t>ÜRS 2010, KROS 2010</t>
  </si>
  <si>
    <t>Popis položky</t>
  </si>
  <si>
    <t>Odstranění podkladu nebo krytu s naložením na dopravní prostředek plochy přes 200 m2 z kameniva drceného vrstvy o tloušťce do 200 mm</t>
  </si>
  <si>
    <t>"viz TZ příloha F.2.1., podélný profil stok D1 a K1 v.č. F.2.2.3.5"</t>
  </si>
  <si>
    <t>8,10*2,80</t>
  </si>
  <si>
    <t>7,41*1,00</t>
  </si>
  <si>
    <t>Součet</t>
  </si>
  <si>
    <t>Odstranění podkladu nebo krytu s naložením na dopravní prostředek plochy přes 200 m2 z kameniva drceného vrstvy o tloušťce do 400 mm, provizorní kryt</t>
  </si>
  <si>
    <t>Odstranění podkladu nebo krytu s naložením na dopravní prostředek plpochy přes 200 m2 živičných o tloušťce vrstvy do 100 mm</t>
  </si>
  <si>
    <t xml:space="preserve">Odstranění živičného podkladu nebo krytu frézováním s naložením na dopravní prostředek ploch přes 500 m2, tloušťky 50 mm </t>
  </si>
  <si>
    <t>8,10*3,80*2</t>
  </si>
  <si>
    <t>7,41*2,00*2</t>
  </si>
  <si>
    <t>Čerpání vody na dopravní výšku do 10 m s uvažovaným průměrným přítokem do 1000 l/min</t>
  </si>
  <si>
    <t>"viz TZ př. č. F.2.1"</t>
  </si>
  <si>
    <t>24*4</t>
  </si>
  <si>
    <t>Pohotovost záložní čerpací soupravy pro dopravní výšku do 10 m s uvažovaným průměrným přítokem do 1000 l/min</t>
  </si>
  <si>
    <t>Dočasné zajištění podzemního potrubí (vedení) ve výkopu ve stavu i poloze, ve kterém byla na začátku zemních prací a to s podepřením, vzepřením (zajištěním dle požadavku správce vedení) případně ochranným bedněním, se zřízením a odstraněním zajišťovací konstrukce</t>
  </si>
  <si>
    <t>"viz podélný profil stok D1 a K1 v.č. F.2.2.3.5"</t>
  </si>
  <si>
    <t>2,80*2</t>
  </si>
  <si>
    <t>1,00*1</t>
  </si>
  <si>
    <t>Sejmutí ornice v tl.15cm a podornice v tl.15 cm  včetně naložení, převozu na mezideponii do vzdálenosti 1 000m, vyložení a uložení na mezideponii</t>
  </si>
  <si>
    <t>8,10*2,80*0,30</t>
  </si>
  <si>
    <t xml:space="preserve">Provedení výkopu zapažené rýhy o šířce do 2,0 m s urovnáním dna do předepsaného profilu a spádu, s přehozením výkopku na vzdálenost do 3m ve výkopišti, s přehozením výkopku na přilehlém terénu na vzdálenost do 5m, včetně přemístění vykopané zeminy ze dna </t>
  </si>
  <si>
    <t>4,00*2,80*2,28</t>
  </si>
  <si>
    <t>8,10*2,80*2,20</t>
  </si>
  <si>
    <t>22,10*0,60*0,35</t>
  </si>
  <si>
    <t>7,41*1,00*1,39</t>
  </si>
  <si>
    <t>Příplatek za lepivost k hloubení rýh š do 2000 mm v hornině tř. 3 při hloubení rýhy s urovnáním dna do předepsaného profilu a spádu</t>
  </si>
  <si>
    <t>Zřízení (instalace) pažení a rozepření stěn rýh pro podzemní vedení pro všechny šířky rýhy přiložené do hloubky do 4 m</t>
  </si>
  <si>
    <t>12,10*2,58*2</t>
  </si>
  <si>
    <t>Odstranění pažení a rozepření stěn rýh pro podzemní vedení s uložením materiálu na vzdálenost do 3m od kraje výkopu, hl. do 4 m</t>
  </si>
  <si>
    <t>Svislé přemístění výkopku s vyprázdnění dopravního prostředku z horniny tř. 1 až 4. přemístění z hl. výkopu do 4 m</t>
  </si>
  <si>
    <t>90,373*0,55</t>
  </si>
  <si>
    <t>Poplatek za skládku přebytečné zeminy vč. analýz rozboru o uložení odpadu na skládku, vyhotovení zpráv</t>
  </si>
  <si>
    <t>Vodorovné přemístění výkopku na dopravním prostředku, se složením na vzdálenost do 10000 m, výkopku z horniny tř. 1 až 4</t>
  </si>
  <si>
    <t xml:space="preserve">Zásyp zeminou (výkopkem) s uložením ve vrstvách se zhutněním po vrstvách 20cm jam, šachet rýh nebo kolem objektů, míra zhutnění na rel. hutnost ID=0,90 (v hloubce 200 mm pod pláni musí htutnění provedeno na modul deformace zemní pláně Edef2 - 20Mpa, viz. </t>
  </si>
  <si>
    <t>"viz výkres Příčné řezy uložení potrubí v.č.F.2.2.3.6-7"</t>
  </si>
  <si>
    <t>"lože</t>
  </si>
  <si>
    <t>12,10*2,80*0,05</t>
  </si>
  <si>
    <t>"rýha</t>
  </si>
  <si>
    <t>12,10*2,80*0,70</t>
  </si>
  <si>
    <t>12,10*0,60*0,35</t>
  </si>
  <si>
    <t>kamenivo struskové pro stavební účely zrnitost 16-32 mm, dodávka</t>
  </si>
  <si>
    <t>38,251*1,4</t>
  </si>
  <si>
    <t>Rozprostření a urovnání ornice s přemístěním z hromad nebo dočasných skládek na místo spotřeby v rovině nebo ve svahu sklonu do 1:5 při pl. do 500 m2 o  tloušťce vrstvy do 200 mm</t>
  </si>
  <si>
    <t>Výsev trávníku hydroosevem na ornici, práce</t>
  </si>
  <si>
    <t>osivo směs travní krajinná - technická, dodávka</t>
  </si>
  <si>
    <t>Trativod pro odvádění podzemní vody - drenážní trubky plastové flexibilní DN 100 kladené do otevřeného výkopu se zřízením štěrkopískového obsypu</t>
  </si>
  <si>
    <t>Provizorní čerpací studna, zřízení a odstranění včetně dodávky a vystrojení</t>
  </si>
  <si>
    <t>Podkladní desky z betonu prostého tř. C 8/10 otevřený výkop pro drobné objekty,  pro prefabrikované šachty</t>
  </si>
  <si>
    <t>12,10*2,80*0,10</t>
  </si>
  <si>
    <t>7,41*1,00*0,10</t>
  </si>
  <si>
    <t>Podkladní zajišťovací konstrukce z betonu prostého v otevřeném výkopu, sedlové lože pod potrubí z betonu tř. C12/15 včetně nákladu na bednění dodávku a provedení.</t>
  </si>
  <si>
    <t>12,10*2,80*0,35</t>
  </si>
  <si>
    <t>7,41*1,00*0,20</t>
  </si>
  <si>
    <t>Zřízení a instalace kompletní konstrukce bednění</t>
  </si>
  <si>
    <t>12,10*0,645*2</t>
  </si>
  <si>
    <t>7,41*0,20*2</t>
  </si>
  <si>
    <t xml:space="preserve">Zřízení  podsypu  pod komunikaci ze štěrkodrtě ŠD v tloušťce 180 mm, včetně  hutnění na hodnotu  Edef = 45 MPa </t>
  </si>
  <si>
    <t>Asfaltový beton vrstva podkladní ACP 16 - obalované kamenivo střednězrnné s rozprostšením a zhutněním v pruhu šířky do 3m, zhutnění tl. 10 cm, včetně infiltračního postřiku 2,5 kg/m2</t>
  </si>
  <si>
    <t>Postřik živičný spojovací z asfaltu 0,5-0,7 kg/m2, vč. dodání hmot</t>
  </si>
  <si>
    <t>8,10*3,80</t>
  </si>
  <si>
    <t>7,41*2,00</t>
  </si>
  <si>
    <t>asfaltový beton vrstva obrusná ACO 11 (ABS) v tl.5 cm včetně rozprostření a zaválcování (zhutněním nemodifikovaného asfaltu)</t>
  </si>
  <si>
    <t>Asfaltový beton vrstva ložní ACL 22 (ABVH) tl.5 cm š do 3 m z nemodifikovaného asfaltu</t>
  </si>
  <si>
    <t>Vyplnění spár mezi silničními dílci jakékoliv tloušťky živičnou zálivkou, včetně nákladu na vyčištění spár</t>
  </si>
  <si>
    <t>kontrola potrubí dálkově ovládanou televizní kamerou včetně vyhotovení záznamu a textových zpráv</t>
  </si>
  <si>
    <t>Montáž potrubí z trub TZR s integrovaným těsněním v otevřeném výkopu ve sklonu dle podélného profilu o dimenzi DN 1200</t>
  </si>
  <si>
    <t>trouba železobetonová hrdlová přímá s čedičovou vystýl. OC 180°, L2,50m</t>
  </si>
  <si>
    <t>Montáž potrubí z trub kameninových hrdlových s integrovaným těsněním. Příplatek k cenám za zřízení kanalizační přípojky o dimenzi DN100 až DN300. Příplatek pro připojení odbočky na domovní kanalizací</t>
  </si>
  <si>
    <t>Montáž potrubí z trub kameninových hrdlových s integrovaným těsněním v otevřeném výkopu ve sklonu dle podélného profilu o dimenzi DN 200</t>
  </si>
  <si>
    <t>Trouby kameninové glazované kanalizační hrdlové DN200mm, L2,50m spojovací systém C Třídy 240</t>
  </si>
  <si>
    <t>"viz kanalizační šachta ŠD v.č.F.2.2.3.10, výpis šachet př.č. F.2.2.2.6"</t>
  </si>
  <si>
    <t>Osazení poklopů litinových nebo ocelových včetně rámů hmotnosti jednotlivě nad 150 kg</t>
  </si>
  <si>
    <t>bez odvětrání, rám BEGU-R-1, poklop BEGU-B-1 D400</t>
  </si>
  <si>
    <t>kpl</t>
  </si>
  <si>
    <t>Napojení odbočky na šachtu na stoce, materiál pro napojení (včetně spádiště v případě hlubších stok) včetně těsnění, montáž odbočky v otevřeném výkopu</t>
  </si>
  <si>
    <t>Povrchová ochrana vnějšího pláště šachty (nátěr krystalonem na zlepšení vlastnosti betonu) dodávka včetně montáže</t>
  </si>
  <si>
    <t>8,10*2</t>
  </si>
  <si>
    <t>7,41*2</t>
  </si>
  <si>
    <t xml:space="preserve">Vodorovná doprava suti po suchu příplatek k ceně vodorovné dopravy do vzdálenosti do 1 km. Příplatek za každý další 1 km </t>
  </si>
  <si>
    <t>Poplatek za řízenou skládku vč. analýz rozboru o uložení odpadu na skládku, vyhotovení zpráv</t>
  </si>
  <si>
    <t>Přesun hmot pro trubní vedení z trub pro otevřený výkop a  štěrkové materiály pro otevřený výkop</t>
  </si>
  <si>
    <t>Tlakové zkoušky těsnosti potrubí - příprava DN do 200</t>
  </si>
  <si>
    <t>sada</t>
  </si>
  <si>
    <t>Příprava pro zkoušku těsnosti pro potrubí světlosti do DN200, včetně dodávky a vyhotovení záznamu - příprava vozidla</t>
  </si>
  <si>
    <t>Tlakové zkoušky těsnosti potrubí - příprava DN do 1200</t>
  </si>
  <si>
    <t>Tlaková zkouška pro potrubí světlosti do DN1200, viz. Technická specifikace - tlakové zkoušky potrubí - příprava vozidla</t>
  </si>
  <si>
    <t xml:space="preserve">Tlaková zkouška pro potrubí světlosti do DN200 včetně zkoušky těsnosti kanalizačních šachet, viz. Technická specifikace - tlakové zkoušky potrubí </t>
  </si>
  <si>
    <t>Tlaková zkouška pro potrubí světlosti do DN1200 včetně zkoušky těsnosti kanalizačních šachet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</si>
</sst>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;\-####"/>
    <numFmt numFmtId="165" formatCode="#,##0.00;\-#,##0.00"/>
    <numFmt numFmtId="166" formatCode="#,##0.000;\-#,##0.000"/>
    <numFmt numFmtId="167" formatCode="#,##0;\-#,##0"/>
    <numFmt numFmtId="168" formatCode="#,##0.00000;\-#,##0.00000"/>
    <numFmt numFmtId="169" formatCode="#,##0.0;\-#,##0.0"/>
    <numFmt numFmtId="170" formatCode="#"/>
  </numFmts>
  <fonts count="18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color indexed="12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sz val="8"/>
      <name val="Arial CE"/>
      <charset val="110"/>
    </font>
    <font>
      <sz val="10"/>
      <name val="Arial"/>
      <family val="2"/>
      <charset val="238"/>
    </font>
    <font>
      <sz val="8"/>
      <name val="Arial CE"/>
      <charset val="238"/>
    </font>
    <font>
      <i/>
      <sz val="8"/>
      <color indexed="12"/>
      <name val="Arial CE"/>
      <charset val="110"/>
    </font>
    <font>
      <sz val="1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7" fillId="0" borderId="0"/>
  </cellStyleXfs>
  <cellXfs count="84">
    <xf numFmtId="0" fontId="0" fillId="0" borderId="0" xfId="0"/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/>
    </xf>
    <xf numFmtId="165" fontId="7" fillId="0" borderId="1" xfId="0" applyNumberFormat="1" applyFont="1" applyBorder="1" applyAlignment="1" applyProtection="1">
      <alignment horizontal="right" vertical="center"/>
    </xf>
    <xf numFmtId="166" fontId="7" fillId="0" borderId="1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166" fontId="3" fillId="0" borderId="1" xfId="0" applyNumberFormat="1" applyFont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right" vertical="center"/>
    </xf>
    <xf numFmtId="168" fontId="3" fillId="0" borderId="1" xfId="0" applyNumberFormat="1" applyFont="1" applyBorder="1" applyAlignment="1" applyProtection="1">
      <alignment horizontal="right" vertical="center"/>
    </xf>
    <xf numFmtId="169" fontId="3" fillId="0" borderId="1" xfId="0" applyNumberFormat="1" applyFont="1" applyBorder="1" applyAlignment="1" applyProtection="1">
      <alignment horizontal="right" vertical="center"/>
    </xf>
    <xf numFmtId="16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9" fontId="3" fillId="0" borderId="0" xfId="0" applyNumberFormat="1" applyFont="1" applyBorder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7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167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left" vertical="center"/>
    </xf>
    <xf numFmtId="165" fontId="12" fillId="0" borderId="1" xfId="0" applyNumberFormat="1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14" fontId="2" fillId="2" borderId="0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/>
    </xf>
    <xf numFmtId="0" fontId="13" fillId="0" borderId="1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70" fontId="15" fillId="0" borderId="1" xfId="1" applyNumberFormat="1" applyFont="1" applyFill="1" applyBorder="1" applyAlignment="1" applyProtection="1">
      <alignment horizontal="center" vertical="center" wrapText="1"/>
    </xf>
    <xf numFmtId="170" fontId="15" fillId="0" borderId="1" xfId="1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166" fontId="3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167" fontId="3" fillId="0" borderId="1" xfId="0" applyNumberFormat="1" applyFont="1" applyBorder="1" applyAlignment="1" applyProtection="1">
      <alignment horizontal="right" vertical="top"/>
    </xf>
    <xf numFmtId="166" fontId="3" fillId="0" borderId="1" xfId="0" applyNumberFormat="1" applyFont="1" applyBorder="1" applyAlignment="1" applyProtection="1">
      <alignment horizontal="right" vertical="top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170" fontId="15" fillId="0" borderId="1" xfId="2" applyNumberFormat="1" applyFont="1" applyFill="1" applyBorder="1" applyAlignment="1" applyProtection="1">
      <alignment vertical="center" wrapText="1"/>
    </xf>
    <xf numFmtId="0" fontId="2" fillId="0" borderId="1" xfId="3" applyFont="1" applyBorder="1" applyAlignment="1">
      <alignment vertical="center" wrapText="1"/>
    </xf>
    <xf numFmtId="170" fontId="13" fillId="4" borderId="1" xfId="0" applyNumberFormat="1" applyFont="1" applyFill="1" applyBorder="1" applyAlignment="1" applyProtection="1">
      <alignment horizontal="left" vertical="center" wrapText="1"/>
    </xf>
    <xf numFmtId="170" fontId="2" fillId="4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Font="1" applyFill="1" applyBorder="1" applyAlignment="1">
      <alignment horizontal="left" vertical="center" wrapText="1"/>
    </xf>
  </cellXfs>
  <cellStyles count="4">
    <cellStyle name="Normální" xfId="0" builtinId="0"/>
    <cellStyle name="normální_POL.XLS" xfId="3"/>
    <cellStyle name="normální_SO_101_Nova_odlehcovaci_komora_OK1C" xfId="1"/>
    <cellStyle name="normální_SO_102_Pripojeni_stoky_C_usek_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KAZKY/zakazky_2009/309017_07_Propojeni_Nova_Bela_Hrabova__aktual_TD/309017_07_c_dokumentace/rozpocty/Kanalizace%20B&#283;l&#225;-Hrabov&#225;-revize-31.3.10/0743_(008)_006%20-%20SO%2001%20Stoka%20D1%20B%20DN%201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Rozpocet"/>
    </sheetNames>
    <sheetDataSet>
      <sheetData sheetId="0" refreshError="1">
        <row r="5">
          <cell r="E5" t="str">
            <v>Propojení kanalizace Nová Bělá - Hrabová</v>
          </cell>
          <cell r="P5" t="str">
            <v xml:space="preserve"> </v>
          </cell>
        </row>
        <row r="7">
          <cell r="E7" t="str">
            <v>SO 01 Stoka RA</v>
          </cell>
        </row>
        <row r="9">
          <cell r="E9" t="str">
            <v>SO 01 Stoka D1 B DN 1200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/>
  </sheetViews>
  <sheetFormatPr defaultRowHeight="15"/>
  <cols>
    <col min="1" max="1" width="9.85546875" style="4" customWidth="1"/>
    <col min="2" max="2" width="4.7109375" style="4" customWidth="1"/>
    <col min="3" max="3" width="12.7109375" style="4" customWidth="1"/>
    <col min="4" max="4" width="55.5703125" style="4" customWidth="1"/>
    <col min="5" max="5" width="4.7109375" style="4" customWidth="1"/>
    <col min="6" max="6" width="9.85546875" style="4" customWidth="1"/>
    <col min="7" max="7" width="9.7109375" style="4" customWidth="1"/>
    <col min="8" max="8" width="13.5703125" style="4" customWidth="1"/>
    <col min="9" max="9" width="10.5703125" style="4" hidden="1" customWidth="1"/>
    <col min="10" max="10" width="10.85546875" style="4" hidden="1" customWidth="1"/>
    <col min="11" max="11" width="9.7109375" style="4" hidden="1" customWidth="1"/>
    <col min="12" max="12" width="11.5703125" style="4" hidden="1" customWidth="1"/>
    <col min="13" max="13" width="5.28515625" style="4" customWidth="1"/>
    <col min="14" max="14" width="7" style="4" hidden="1" customWidth="1"/>
    <col min="15" max="15" width="7.28515625" style="4" hidden="1" customWidth="1"/>
    <col min="16" max="256" width="9.140625" style="4"/>
    <col min="257" max="257" width="9.85546875" style="4" customWidth="1"/>
    <col min="258" max="258" width="4.7109375" style="4" customWidth="1"/>
    <col min="259" max="259" width="12.7109375" style="4" customWidth="1"/>
    <col min="260" max="260" width="55.5703125" style="4" customWidth="1"/>
    <col min="261" max="261" width="4.7109375" style="4" customWidth="1"/>
    <col min="262" max="262" width="9.85546875" style="4" customWidth="1"/>
    <col min="263" max="263" width="9.7109375" style="4" customWidth="1"/>
    <col min="264" max="264" width="13.5703125" style="4" customWidth="1"/>
    <col min="265" max="268" width="0" style="4" hidden="1" customWidth="1"/>
    <col min="269" max="269" width="5.28515625" style="4" customWidth="1"/>
    <col min="270" max="271" width="0" style="4" hidden="1" customWidth="1"/>
    <col min="272" max="512" width="9.140625" style="4"/>
    <col min="513" max="513" width="9.85546875" style="4" customWidth="1"/>
    <col min="514" max="514" width="4.7109375" style="4" customWidth="1"/>
    <col min="515" max="515" width="12.7109375" style="4" customWidth="1"/>
    <col min="516" max="516" width="55.5703125" style="4" customWidth="1"/>
    <col min="517" max="517" width="4.7109375" style="4" customWidth="1"/>
    <col min="518" max="518" width="9.85546875" style="4" customWidth="1"/>
    <col min="519" max="519" width="9.7109375" style="4" customWidth="1"/>
    <col min="520" max="520" width="13.5703125" style="4" customWidth="1"/>
    <col min="521" max="524" width="0" style="4" hidden="1" customWidth="1"/>
    <col min="525" max="525" width="5.28515625" style="4" customWidth="1"/>
    <col min="526" max="527" width="0" style="4" hidden="1" customWidth="1"/>
    <col min="528" max="768" width="9.140625" style="4"/>
    <col min="769" max="769" width="9.85546875" style="4" customWidth="1"/>
    <col min="770" max="770" width="4.7109375" style="4" customWidth="1"/>
    <col min="771" max="771" width="12.7109375" style="4" customWidth="1"/>
    <col min="772" max="772" width="55.5703125" style="4" customWidth="1"/>
    <col min="773" max="773" width="4.7109375" style="4" customWidth="1"/>
    <col min="774" max="774" width="9.85546875" style="4" customWidth="1"/>
    <col min="775" max="775" width="9.7109375" style="4" customWidth="1"/>
    <col min="776" max="776" width="13.5703125" style="4" customWidth="1"/>
    <col min="777" max="780" width="0" style="4" hidden="1" customWidth="1"/>
    <col min="781" max="781" width="5.28515625" style="4" customWidth="1"/>
    <col min="782" max="783" width="0" style="4" hidden="1" customWidth="1"/>
    <col min="784" max="1024" width="9.140625" style="4"/>
    <col min="1025" max="1025" width="9.85546875" style="4" customWidth="1"/>
    <col min="1026" max="1026" width="4.7109375" style="4" customWidth="1"/>
    <col min="1027" max="1027" width="12.7109375" style="4" customWidth="1"/>
    <col min="1028" max="1028" width="55.5703125" style="4" customWidth="1"/>
    <col min="1029" max="1029" width="4.7109375" style="4" customWidth="1"/>
    <col min="1030" max="1030" width="9.85546875" style="4" customWidth="1"/>
    <col min="1031" max="1031" width="9.7109375" style="4" customWidth="1"/>
    <col min="1032" max="1032" width="13.5703125" style="4" customWidth="1"/>
    <col min="1033" max="1036" width="0" style="4" hidden="1" customWidth="1"/>
    <col min="1037" max="1037" width="5.28515625" style="4" customWidth="1"/>
    <col min="1038" max="1039" width="0" style="4" hidden="1" customWidth="1"/>
    <col min="1040" max="1280" width="9.140625" style="4"/>
    <col min="1281" max="1281" width="9.85546875" style="4" customWidth="1"/>
    <col min="1282" max="1282" width="4.7109375" style="4" customWidth="1"/>
    <col min="1283" max="1283" width="12.7109375" style="4" customWidth="1"/>
    <col min="1284" max="1284" width="55.5703125" style="4" customWidth="1"/>
    <col min="1285" max="1285" width="4.7109375" style="4" customWidth="1"/>
    <col min="1286" max="1286" width="9.85546875" style="4" customWidth="1"/>
    <col min="1287" max="1287" width="9.7109375" style="4" customWidth="1"/>
    <col min="1288" max="1288" width="13.5703125" style="4" customWidth="1"/>
    <col min="1289" max="1292" width="0" style="4" hidden="1" customWidth="1"/>
    <col min="1293" max="1293" width="5.28515625" style="4" customWidth="1"/>
    <col min="1294" max="1295" width="0" style="4" hidden="1" customWidth="1"/>
    <col min="1296" max="1536" width="9.140625" style="4"/>
    <col min="1537" max="1537" width="9.85546875" style="4" customWidth="1"/>
    <col min="1538" max="1538" width="4.7109375" style="4" customWidth="1"/>
    <col min="1539" max="1539" width="12.7109375" style="4" customWidth="1"/>
    <col min="1540" max="1540" width="55.5703125" style="4" customWidth="1"/>
    <col min="1541" max="1541" width="4.7109375" style="4" customWidth="1"/>
    <col min="1542" max="1542" width="9.85546875" style="4" customWidth="1"/>
    <col min="1543" max="1543" width="9.7109375" style="4" customWidth="1"/>
    <col min="1544" max="1544" width="13.5703125" style="4" customWidth="1"/>
    <col min="1545" max="1548" width="0" style="4" hidden="1" customWidth="1"/>
    <col min="1549" max="1549" width="5.28515625" style="4" customWidth="1"/>
    <col min="1550" max="1551" width="0" style="4" hidden="1" customWidth="1"/>
    <col min="1552" max="1792" width="9.140625" style="4"/>
    <col min="1793" max="1793" width="9.85546875" style="4" customWidth="1"/>
    <col min="1794" max="1794" width="4.7109375" style="4" customWidth="1"/>
    <col min="1795" max="1795" width="12.7109375" style="4" customWidth="1"/>
    <col min="1796" max="1796" width="55.5703125" style="4" customWidth="1"/>
    <col min="1797" max="1797" width="4.7109375" style="4" customWidth="1"/>
    <col min="1798" max="1798" width="9.85546875" style="4" customWidth="1"/>
    <col min="1799" max="1799" width="9.7109375" style="4" customWidth="1"/>
    <col min="1800" max="1800" width="13.5703125" style="4" customWidth="1"/>
    <col min="1801" max="1804" width="0" style="4" hidden="1" customWidth="1"/>
    <col min="1805" max="1805" width="5.28515625" style="4" customWidth="1"/>
    <col min="1806" max="1807" width="0" style="4" hidden="1" customWidth="1"/>
    <col min="1808" max="2048" width="9.140625" style="4"/>
    <col min="2049" max="2049" width="9.85546875" style="4" customWidth="1"/>
    <col min="2050" max="2050" width="4.7109375" style="4" customWidth="1"/>
    <col min="2051" max="2051" width="12.7109375" style="4" customWidth="1"/>
    <col min="2052" max="2052" width="55.5703125" style="4" customWidth="1"/>
    <col min="2053" max="2053" width="4.7109375" style="4" customWidth="1"/>
    <col min="2054" max="2054" width="9.85546875" style="4" customWidth="1"/>
    <col min="2055" max="2055" width="9.7109375" style="4" customWidth="1"/>
    <col min="2056" max="2056" width="13.5703125" style="4" customWidth="1"/>
    <col min="2057" max="2060" width="0" style="4" hidden="1" customWidth="1"/>
    <col min="2061" max="2061" width="5.28515625" style="4" customWidth="1"/>
    <col min="2062" max="2063" width="0" style="4" hidden="1" customWidth="1"/>
    <col min="2064" max="2304" width="9.140625" style="4"/>
    <col min="2305" max="2305" width="9.85546875" style="4" customWidth="1"/>
    <col min="2306" max="2306" width="4.7109375" style="4" customWidth="1"/>
    <col min="2307" max="2307" width="12.7109375" style="4" customWidth="1"/>
    <col min="2308" max="2308" width="55.5703125" style="4" customWidth="1"/>
    <col min="2309" max="2309" width="4.7109375" style="4" customWidth="1"/>
    <col min="2310" max="2310" width="9.85546875" style="4" customWidth="1"/>
    <col min="2311" max="2311" width="9.7109375" style="4" customWidth="1"/>
    <col min="2312" max="2312" width="13.5703125" style="4" customWidth="1"/>
    <col min="2313" max="2316" width="0" style="4" hidden="1" customWidth="1"/>
    <col min="2317" max="2317" width="5.28515625" style="4" customWidth="1"/>
    <col min="2318" max="2319" width="0" style="4" hidden="1" customWidth="1"/>
    <col min="2320" max="2560" width="9.140625" style="4"/>
    <col min="2561" max="2561" width="9.85546875" style="4" customWidth="1"/>
    <col min="2562" max="2562" width="4.7109375" style="4" customWidth="1"/>
    <col min="2563" max="2563" width="12.7109375" style="4" customWidth="1"/>
    <col min="2564" max="2564" width="55.5703125" style="4" customWidth="1"/>
    <col min="2565" max="2565" width="4.7109375" style="4" customWidth="1"/>
    <col min="2566" max="2566" width="9.85546875" style="4" customWidth="1"/>
    <col min="2567" max="2567" width="9.7109375" style="4" customWidth="1"/>
    <col min="2568" max="2568" width="13.5703125" style="4" customWidth="1"/>
    <col min="2569" max="2572" width="0" style="4" hidden="1" customWidth="1"/>
    <col min="2573" max="2573" width="5.28515625" style="4" customWidth="1"/>
    <col min="2574" max="2575" width="0" style="4" hidden="1" customWidth="1"/>
    <col min="2576" max="2816" width="9.140625" style="4"/>
    <col min="2817" max="2817" width="9.85546875" style="4" customWidth="1"/>
    <col min="2818" max="2818" width="4.7109375" style="4" customWidth="1"/>
    <col min="2819" max="2819" width="12.7109375" style="4" customWidth="1"/>
    <col min="2820" max="2820" width="55.5703125" style="4" customWidth="1"/>
    <col min="2821" max="2821" width="4.7109375" style="4" customWidth="1"/>
    <col min="2822" max="2822" width="9.85546875" style="4" customWidth="1"/>
    <col min="2823" max="2823" width="9.7109375" style="4" customWidth="1"/>
    <col min="2824" max="2824" width="13.5703125" style="4" customWidth="1"/>
    <col min="2825" max="2828" width="0" style="4" hidden="1" customWidth="1"/>
    <col min="2829" max="2829" width="5.28515625" style="4" customWidth="1"/>
    <col min="2830" max="2831" width="0" style="4" hidden="1" customWidth="1"/>
    <col min="2832" max="3072" width="9.140625" style="4"/>
    <col min="3073" max="3073" width="9.85546875" style="4" customWidth="1"/>
    <col min="3074" max="3074" width="4.7109375" style="4" customWidth="1"/>
    <col min="3075" max="3075" width="12.7109375" style="4" customWidth="1"/>
    <col min="3076" max="3076" width="55.5703125" style="4" customWidth="1"/>
    <col min="3077" max="3077" width="4.7109375" style="4" customWidth="1"/>
    <col min="3078" max="3078" width="9.85546875" style="4" customWidth="1"/>
    <col min="3079" max="3079" width="9.7109375" style="4" customWidth="1"/>
    <col min="3080" max="3080" width="13.5703125" style="4" customWidth="1"/>
    <col min="3081" max="3084" width="0" style="4" hidden="1" customWidth="1"/>
    <col min="3085" max="3085" width="5.28515625" style="4" customWidth="1"/>
    <col min="3086" max="3087" width="0" style="4" hidden="1" customWidth="1"/>
    <col min="3088" max="3328" width="9.140625" style="4"/>
    <col min="3329" max="3329" width="9.85546875" style="4" customWidth="1"/>
    <col min="3330" max="3330" width="4.7109375" style="4" customWidth="1"/>
    <col min="3331" max="3331" width="12.7109375" style="4" customWidth="1"/>
    <col min="3332" max="3332" width="55.5703125" style="4" customWidth="1"/>
    <col min="3333" max="3333" width="4.7109375" style="4" customWidth="1"/>
    <col min="3334" max="3334" width="9.85546875" style="4" customWidth="1"/>
    <col min="3335" max="3335" width="9.7109375" style="4" customWidth="1"/>
    <col min="3336" max="3336" width="13.5703125" style="4" customWidth="1"/>
    <col min="3337" max="3340" width="0" style="4" hidden="1" customWidth="1"/>
    <col min="3341" max="3341" width="5.28515625" style="4" customWidth="1"/>
    <col min="3342" max="3343" width="0" style="4" hidden="1" customWidth="1"/>
    <col min="3344" max="3584" width="9.140625" style="4"/>
    <col min="3585" max="3585" width="9.85546875" style="4" customWidth="1"/>
    <col min="3586" max="3586" width="4.7109375" style="4" customWidth="1"/>
    <col min="3587" max="3587" width="12.7109375" style="4" customWidth="1"/>
    <col min="3588" max="3588" width="55.5703125" style="4" customWidth="1"/>
    <col min="3589" max="3589" width="4.7109375" style="4" customWidth="1"/>
    <col min="3590" max="3590" width="9.85546875" style="4" customWidth="1"/>
    <col min="3591" max="3591" width="9.7109375" style="4" customWidth="1"/>
    <col min="3592" max="3592" width="13.5703125" style="4" customWidth="1"/>
    <col min="3593" max="3596" width="0" style="4" hidden="1" customWidth="1"/>
    <col min="3597" max="3597" width="5.28515625" style="4" customWidth="1"/>
    <col min="3598" max="3599" width="0" style="4" hidden="1" customWidth="1"/>
    <col min="3600" max="3840" width="9.140625" style="4"/>
    <col min="3841" max="3841" width="9.85546875" style="4" customWidth="1"/>
    <col min="3842" max="3842" width="4.7109375" style="4" customWidth="1"/>
    <col min="3843" max="3843" width="12.7109375" style="4" customWidth="1"/>
    <col min="3844" max="3844" width="55.5703125" style="4" customWidth="1"/>
    <col min="3845" max="3845" width="4.7109375" style="4" customWidth="1"/>
    <col min="3846" max="3846" width="9.85546875" style="4" customWidth="1"/>
    <col min="3847" max="3847" width="9.7109375" style="4" customWidth="1"/>
    <col min="3848" max="3848" width="13.5703125" style="4" customWidth="1"/>
    <col min="3849" max="3852" width="0" style="4" hidden="1" customWidth="1"/>
    <col min="3853" max="3853" width="5.28515625" style="4" customWidth="1"/>
    <col min="3854" max="3855" width="0" style="4" hidden="1" customWidth="1"/>
    <col min="3856" max="4096" width="9.140625" style="4"/>
    <col min="4097" max="4097" width="9.85546875" style="4" customWidth="1"/>
    <col min="4098" max="4098" width="4.7109375" style="4" customWidth="1"/>
    <col min="4099" max="4099" width="12.7109375" style="4" customWidth="1"/>
    <col min="4100" max="4100" width="55.5703125" style="4" customWidth="1"/>
    <col min="4101" max="4101" width="4.7109375" style="4" customWidth="1"/>
    <col min="4102" max="4102" width="9.85546875" style="4" customWidth="1"/>
    <col min="4103" max="4103" width="9.7109375" style="4" customWidth="1"/>
    <col min="4104" max="4104" width="13.5703125" style="4" customWidth="1"/>
    <col min="4105" max="4108" width="0" style="4" hidden="1" customWidth="1"/>
    <col min="4109" max="4109" width="5.28515625" style="4" customWidth="1"/>
    <col min="4110" max="4111" width="0" style="4" hidden="1" customWidth="1"/>
    <col min="4112" max="4352" width="9.140625" style="4"/>
    <col min="4353" max="4353" width="9.85546875" style="4" customWidth="1"/>
    <col min="4354" max="4354" width="4.7109375" style="4" customWidth="1"/>
    <col min="4355" max="4355" width="12.7109375" style="4" customWidth="1"/>
    <col min="4356" max="4356" width="55.5703125" style="4" customWidth="1"/>
    <col min="4357" max="4357" width="4.7109375" style="4" customWidth="1"/>
    <col min="4358" max="4358" width="9.85546875" style="4" customWidth="1"/>
    <col min="4359" max="4359" width="9.7109375" style="4" customWidth="1"/>
    <col min="4360" max="4360" width="13.5703125" style="4" customWidth="1"/>
    <col min="4361" max="4364" width="0" style="4" hidden="1" customWidth="1"/>
    <col min="4365" max="4365" width="5.28515625" style="4" customWidth="1"/>
    <col min="4366" max="4367" width="0" style="4" hidden="1" customWidth="1"/>
    <col min="4368" max="4608" width="9.140625" style="4"/>
    <col min="4609" max="4609" width="9.85546875" style="4" customWidth="1"/>
    <col min="4610" max="4610" width="4.7109375" style="4" customWidth="1"/>
    <col min="4611" max="4611" width="12.7109375" style="4" customWidth="1"/>
    <col min="4612" max="4612" width="55.5703125" style="4" customWidth="1"/>
    <col min="4613" max="4613" width="4.7109375" style="4" customWidth="1"/>
    <col min="4614" max="4614" width="9.85546875" style="4" customWidth="1"/>
    <col min="4615" max="4615" width="9.7109375" style="4" customWidth="1"/>
    <col min="4616" max="4616" width="13.5703125" style="4" customWidth="1"/>
    <col min="4617" max="4620" width="0" style="4" hidden="1" customWidth="1"/>
    <col min="4621" max="4621" width="5.28515625" style="4" customWidth="1"/>
    <col min="4622" max="4623" width="0" style="4" hidden="1" customWidth="1"/>
    <col min="4624" max="4864" width="9.140625" style="4"/>
    <col min="4865" max="4865" width="9.85546875" style="4" customWidth="1"/>
    <col min="4866" max="4866" width="4.7109375" style="4" customWidth="1"/>
    <col min="4867" max="4867" width="12.7109375" style="4" customWidth="1"/>
    <col min="4868" max="4868" width="55.5703125" style="4" customWidth="1"/>
    <col min="4869" max="4869" width="4.7109375" style="4" customWidth="1"/>
    <col min="4870" max="4870" width="9.85546875" style="4" customWidth="1"/>
    <col min="4871" max="4871" width="9.7109375" style="4" customWidth="1"/>
    <col min="4872" max="4872" width="13.5703125" style="4" customWidth="1"/>
    <col min="4873" max="4876" width="0" style="4" hidden="1" customWidth="1"/>
    <col min="4877" max="4877" width="5.28515625" style="4" customWidth="1"/>
    <col min="4878" max="4879" width="0" style="4" hidden="1" customWidth="1"/>
    <col min="4880" max="5120" width="9.140625" style="4"/>
    <col min="5121" max="5121" width="9.85546875" style="4" customWidth="1"/>
    <col min="5122" max="5122" width="4.7109375" style="4" customWidth="1"/>
    <col min="5123" max="5123" width="12.7109375" style="4" customWidth="1"/>
    <col min="5124" max="5124" width="55.5703125" style="4" customWidth="1"/>
    <col min="5125" max="5125" width="4.7109375" style="4" customWidth="1"/>
    <col min="5126" max="5126" width="9.85546875" style="4" customWidth="1"/>
    <col min="5127" max="5127" width="9.7109375" style="4" customWidth="1"/>
    <col min="5128" max="5128" width="13.5703125" style="4" customWidth="1"/>
    <col min="5129" max="5132" width="0" style="4" hidden="1" customWidth="1"/>
    <col min="5133" max="5133" width="5.28515625" style="4" customWidth="1"/>
    <col min="5134" max="5135" width="0" style="4" hidden="1" customWidth="1"/>
    <col min="5136" max="5376" width="9.140625" style="4"/>
    <col min="5377" max="5377" width="9.85546875" style="4" customWidth="1"/>
    <col min="5378" max="5378" width="4.7109375" style="4" customWidth="1"/>
    <col min="5379" max="5379" width="12.7109375" style="4" customWidth="1"/>
    <col min="5380" max="5380" width="55.5703125" style="4" customWidth="1"/>
    <col min="5381" max="5381" width="4.7109375" style="4" customWidth="1"/>
    <col min="5382" max="5382" width="9.85546875" style="4" customWidth="1"/>
    <col min="5383" max="5383" width="9.7109375" style="4" customWidth="1"/>
    <col min="5384" max="5384" width="13.5703125" style="4" customWidth="1"/>
    <col min="5385" max="5388" width="0" style="4" hidden="1" customWidth="1"/>
    <col min="5389" max="5389" width="5.28515625" style="4" customWidth="1"/>
    <col min="5390" max="5391" width="0" style="4" hidden="1" customWidth="1"/>
    <col min="5392" max="5632" width="9.140625" style="4"/>
    <col min="5633" max="5633" width="9.85546875" style="4" customWidth="1"/>
    <col min="5634" max="5634" width="4.7109375" style="4" customWidth="1"/>
    <col min="5635" max="5635" width="12.7109375" style="4" customWidth="1"/>
    <col min="5636" max="5636" width="55.5703125" style="4" customWidth="1"/>
    <col min="5637" max="5637" width="4.7109375" style="4" customWidth="1"/>
    <col min="5638" max="5638" width="9.85546875" style="4" customWidth="1"/>
    <col min="5639" max="5639" width="9.7109375" style="4" customWidth="1"/>
    <col min="5640" max="5640" width="13.5703125" style="4" customWidth="1"/>
    <col min="5641" max="5644" width="0" style="4" hidden="1" customWidth="1"/>
    <col min="5645" max="5645" width="5.28515625" style="4" customWidth="1"/>
    <col min="5646" max="5647" width="0" style="4" hidden="1" customWidth="1"/>
    <col min="5648" max="5888" width="9.140625" style="4"/>
    <col min="5889" max="5889" width="9.85546875" style="4" customWidth="1"/>
    <col min="5890" max="5890" width="4.7109375" style="4" customWidth="1"/>
    <col min="5891" max="5891" width="12.7109375" style="4" customWidth="1"/>
    <col min="5892" max="5892" width="55.5703125" style="4" customWidth="1"/>
    <col min="5893" max="5893" width="4.7109375" style="4" customWidth="1"/>
    <col min="5894" max="5894" width="9.85546875" style="4" customWidth="1"/>
    <col min="5895" max="5895" width="9.7109375" style="4" customWidth="1"/>
    <col min="5896" max="5896" width="13.5703125" style="4" customWidth="1"/>
    <col min="5897" max="5900" width="0" style="4" hidden="1" customWidth="1"/>
    <col min="5901" max="5901" width="5.28515625" style="4" customWidth="1"/>
    <col min="5902" max="5903" width="0" style="4" hidden="1" customWidth="1"/>
    <col min="5904" max="6144" width="9.140625" style="4"/>
    <col min="6145" max="6145" width="9.85546875" style="4" customWidth="1"/>
    <col min="6146" max="6146" width="4.7109375" style="4" customWidth="1"/>
    <col min="6147" max="6147" width="12.7109375" style="4" customWidth="1"/>
    <col min="6148" max="6148" width="55.5703125" style="4" customWidth="1"/>
    <col min="6149" max="6149" width="4.7109375" style="4" customWidth="1"/>
    <col min="6150" max="6150" width="9.85546875" style="4" customWidth="1"/>
    <col min="6151" max="6151" width="9.7109375" style="4" customWidth="1"/>
    <col min="6152" max="6152" width="13.5703125" style="4" customWidth="1"/>
    <col min="6153" max="6156" width="0" style="4" hidden="1" customWidth="1"/>
    <col min="6157" max="6157" width="5.28515625" style="4" customWidth="1"/>
    <col min="6158" max="6159" width="0" style="4" hidden="1" customWidth="1"/>
    <col min="6160" max="6400" width="9.140625" style="4"/>
    <col min="6401" max="6401" width="9.85546875" style="4" customWidth="1"/>
    <col min="6402" max="6402" width="4.7109375" style="4" customWidth="1"/>
    <col min="6403" max="6403" width="12.7109375" style="4" customWidth="1"/>
    <col min="6404" max="6404" width="55.5703125" style="4" customWidth="1"/>
    <col min="6405" max="6405" width="4.7109375" style="4" customWidth="1"/>
    <col min="6406" max="6406" width="9.85546875" style="4" customWidth="1"/>
    <col min="6407" max="6407" width="9.7109375" style="4" customWidth="1"/>
    <col min="6408" max="6408" width="13.5703125" style="4" customWidth="1"/>
    <col min="6409" max="6412" width="0" style="4" hidden="1" customWidth="1"/>
    <col min="6413" max="6413" width="5.28515625" style="4" customWidth="1"/>
    <col min="6414" max="6415" width="0" style="4" hidden="1" customWidth="1"/>
    <col min="6416" max="6656" width="9.140625" style="4"/>
    <col min="6657" max="6657" width="9.85546875" style="4" customWidth="1"/>
    <col min="6658" max="6658" width="4.7109375" style="4" customWidth="1"/>
    <col min="6659" max="6659" width="12.7109375" style="4" customWidth="1"/>
    <col min="6660" max="6660" width="55.5703125" style="4" customWidth="1"/>
    <col min="6661" max="6661" width="4.7109375" style="4" customWidth="1"/>
    <col min="6662" max="6662" width="9.85546875" style="4" customWidth="1"/>
    <col min="6663" max="6663" width="9.7109375" style="4" customWidth="1"/>
    <col min="6664" max="6664" width="13.5703125" style="4" customWidth="1"/>
    <col min="6665" max="6668" width="0" style="4" hidden="1" customWidth="1"/>
    <col min="6669" max="6669" width="5.28515625" style="4" customWidth="1"/>
    <col min="6670" max="6671" width="0" style="4" hidden="1" customWidth="1"/>
    <col min="6672" max="6912" width="9.140625" style="4"/>
    <col min="6913" max="6913" width="9.85546875" style="4" customWidth="1"/>
    <col min="6914" max="6914" width="4.7109375" style="4" customWidth="1"/>
    <col min="6915" max="6915" width="12.7109375" style="4" customWidth="1"/>
    <col min="6916" max="6916" width="55.5703125" style="4" customWidth="1"/>
    <col min="6917" max="6917" width="4.7109375" style="4" customWidth="1"/>
    <col min="6918" max="6918" width="9.85546875" style="4" customWidth="1"/>
    <col min="6919" max="6919" width="9.7109375" style="4" customWidth="1"/>
    <col min="6920" max="6920" width="13.5703125" style="4" customWidth="1"/>
    <col min="6921" max="6924" width="0" style="4" hidden="1" customWidth="1"/>
    <col min="6925" max="6925" width="5.28515625" style="4" customWidth="1"/>
    <col min="6926" max="6927" width="0" style="4" hidden="1" customWidth="1"/>
    <col min="6928" max="7168" width="9.140625" style="4"/>
    <col min="7169" max="7169" width="9.85546875" style="4" customWidth="1"/>
    <col min="7170" max="7170" width="4.7109375" style="4" customWidth="1"/>
    <col min="7171" max="7171" width="12.7109375" style="4" customWidth="1"/>
    <col min="7172" max="7172" width="55.5703125" style="4" customWidth="1"/>
    <col min="7173" max="7173" width="4.7109375" style="4" customWidth="1"/>
    <col min="7174" max="7174" width="9.85546875" style="4" customWidth="1"/>
    <col min="7175" max="7175" width="9.7109375" style="4" customWidth="1"/>
    <col min="7176" max="7176" width="13.5703125" style="4" customWidth="1"/>
    <col min="7177" max="7180" width="0" style="4" hidden="1" customWidth="1"/>
    <col min="7181" max="7181" width="5.28515625" style="4" customWidth="1"/>
    <col min="7182" max="7183" width="0" style="4" hidden="1" customWidth="1"/>
    <col min="7184" max="7424" width="9.140625" style="4"/>
    <col min="7425" max="7425" width="9.85546875" style="4" customWidth="1"/>
    <col min="7426" max="7426" width="4.7109375" style="4" customWidth="1"/>
    <col min="7427" max="7427" width="12.7109375" style="4" customWidth="1"/>
    <col min="7428" max="7428" width="55.5703125" style="4" customWidth="1"/>
    <col min="7429" max="7429" width="4.7109375" style="4" customWidth="1"/>
    <col min="7430" max="7430" width="9.85546875" style="4" customWidth="1"/>
    <col min="7431" max="7431" width="9.7109375" style="4" customWidth="1"/>
    <col min="7432" max="7432" width="13.5703125" style="4" customWidth="1"/>
    <col min="7433" max="7436" width="0" style="4" hidden="1" customWidth="1"/>
    <col min="7437" max="7437" width="5.28515625" style="4" customWidth="1"/>
    <col min="7438" max="7439" width="0" style="4" hidden="1" customWidth="1"/>
    <col min="7440" max="7680" width="9.140625" style="4"/>
    <col min="7681" max="7681" width="9.85546875" style="4" customWidth="1"/>
    <col min="7682" max="7682" width="4.7109375" style="4" customWidth="1"/>
    <col min="7683" max="7683" width="12.7109375" style="4" customWidth="1"/>
    <col min="7684" max="7684" width="55.5703125" style="4" customWidth="1"/>
    <col min="7685" max="7685" width="4.7109375" style="4" customWidth="1"/>
    <col min="7686" max="7686" width="9.85546875" style="4" customWidth="1"/>
    <col min="7687" max="7687" width="9.7109375" style="4" customWidth="1"/>
    <col min="7688" max="7688" width="13.5703125" style="4" customWidth="1"/>
    <col min="7689" max="7692" width="0" style="4" hidden="1" customWidth="1"/>
    <col min="7693" max="7693" width="5.28515625" style="4" customWidth="1"/>
    <col min="7694" max="7695" width="0" style="4" hidden="1" customWidth="1"/>
    <col min="7696" max="7936" width="9.140625" style="4"/>
    <col min="7937" max="7937" width="9.85546875" style="4" customWidth="1"/>
    <col min="7938" max="7938" width="4.7109375" style="4" customWidth="1"/>
    <col min="7939" max="7939" width="12.7109375" style="4" customWidth="1"/>
    <col min="7940" max="7940" width="55.5703125" style="4" customWidth="1"/>
    <col min="7941" max="7941" width="4.7109375" style="4" customWidth="1"/>
    <col min="7942" max="7942" width="9.85546875" style="4" customWidth="1"/>
    <col min="7943" max="7943" width="9.7109375" style="4" customWidth="1"/>
    <col min="7944" max="7944" width="13.5703125" style="4" customWidth="1"/>
    <col min="7945" max="7948" width="0" style="4" hidden="1" customWidth="1"/>
    <col min="7949" max="7949" width="5.28515625" style="4" customWidth="1"/>
    <col min="7950" max="7951" width="0" style="4" hidden="1" customWidth="1"/>
    <col min="7952" max="8192" width="9.140625" style="4"/>
    <col min="8193" max="8193" width="9.85546875" style="4" customWidth="1"/>
    <col min="8194" max="8194" width="4.7109375" style="4" customWidth="1"/>
    <col min="8195" max="8195" width="12.7109375" style="4" customWidth="1"/>
    <col min="8196" max="8196" width="55.5703125" style="4" customWidth="1"/>
    <col min="8197" max="8197" width="4.7109375" style="4" customWidth="1"/>
    <col min="8198" max="8198" width="9.85546875" style="4" customWidth="1"/>
    <col min="8199" max="8199" width="9.7109375" style="4" customWidth="1"/>
    <col min="8200" max="8200" width="13.5703125" style="4" customWidth="1"/>
    <col min="8201" max="8204" width="0" style="4" hidden="1" customWidth="1"/>
    <col min="8205" max="8205" width="5.28515625" style="4" customWidth="1"/>
    <col min="8206" max="8207" width="0" style="4" hidden="1" customWidth="1"/>
    <col min="8208" max="8448" width="9.140625" style="4"/>
    <col min="8449" max="8449" width="9.85546875" style="4" customWidth="1"/>
    <col min="8450" max="8450" width="4.7109375" style="4" customWidth="1"/>
    <col min="8451" max="8451" width="12.7109375" style="4" customWidth="1"/>
    <col min="8452" max="8452" width="55.5703125" style="4" customWidth="1"/>
    <col min="8453" max="8453" width="4.7109375" style="4" customWidth="1"/>
    <col min="8454" max="8454" width="9.85546875" style="4" customWidth="1"/>
    <col min="8455" max="8455" width="9.7109375" style="4" customWidth="1"/>
    <col min="8456" max="8456" width="13.5703125" style="4" customWidth="1"/>
    <col min="8457" max="8460" width="0" style="4" hidden="1" customWidth="1"/>
    <col min="8461" max="8461" width="5.28515625" style="4" customWidth="1"/>
    <col min="8462" max="8463" width="0" style="4" hidden="1" customWidth="1"/>
    <col min="8464" max="8704" width="9.140625" style="4"/>
    <col min="8705" max="8705" width="9.85546875" style="4" customWidth="1"/>
    <col min="8706" max="8706" width="4.7109375" style="4" customWidth="1"/>
    <col min="8707" max="8707" width="12.7109375" style="4" customWidth="1"/>
    <col min="8708" max="8708" width="55.5703125" style="4" customWidth="1"/>
    <col min="8709" max="8709" width="4.7109375" style="4" customWidth="1"/>
    <col min="8710" max="8710" width="9.85546875" style="4" customWidth="1"/>
    <col min="8711" max="8711" width="9.7109375" style="4" customWidth="1"/>
    <col min="8712" max="8712" width="13.5703125" style="4" customWidth="1"/>
    <col min="8713" max="8716" width="0" style="4" hidden="1" customWidth="1"/>
    <col min="8717" max="8717" width="5.28515625" style="4" customWidth="1"/>
    <col min="8718" max="8719" width="0" style="4" hidden="1" customWidth="1"/>
    <col min="8720" max="8960" width="9.140625" style="4"/>
    <col min="8961" max="8961" width="9.85546875" style="4" customWidth="1"/>
    <col min="8962" max="8962" width="4.7109375" style="4" customWidth="1"/>
    <col min="8963" max="8963" width="12.7109375" style="4" customWidth="1"/>
    <col min="8964" max="8964" width="55.5703125" style="4" customWidth="1"/>
    <col min="8965" max="8965" width="4.7109375" style="4" customWidth="1"/>
    <col min="8966" max="8966" width="9.85546875" style="4" customWidth="1"/>
    <col min="8967" max="8967" width="9.7109375" style="4" customWidth="1"/>
    <col min="8968" max="8968" width="13.5703125" style="4" customWidth="1"/>
    <col min="8969" max="8972" width="0" style="4" hidden="1" customWidth="1"/>
    <col min="8973" max="8973" width="5.28515625" style="4" customWidth="1"/>
    <col min="8974" max="8975" width="0" style="4" hidden="1" customWidth="1"/>
    <col min="8976" max="9216" width="9.140625" style="4"/>
    <col min="9217" max="9217" width="9.85546875" style="4" customWidth="1"/>
    <col min="9218" max="9218" width="4.7109375" style="4" customWidth="1"/>
    <col min="9219" max="9219" width="12.7109375" style="4" customWidth="1"/>
    <col min="9220" max="9220" width="55.5703125" style="4" customWidth="1"/>
    <col min="9221" max="9221" width="4.7109375" style="4" customWidth="1"/>
    <col min="9222" max="9222" width="9.85546875" style="4" customWidth="1"/>
    <col min="9223" max="9223" width="9.7109375" style="4" customWidth="1"/>
    <col min="9224" max="9224" width="13.5703125" style="4" customWidth="1"/>
    <col min="9225" max="9228" width="0" style="4" hidden="1" customWidth="1"/>
    <col min="9229" max="9229" width="5.28515625" style="4" customWidth="1"/>
    <col min="9230" max="9231" width="0" style="4" hidden="1" customWidth="1"/>
    <col min="9232" max="9472" width="9.140625" style="4"/>
    <col min="9473" max="9473" width="9.85546875" style="4" customWidth="1"/>
    <col min="9474" max="9474" width="4.7109375" style="4" customWidth="1"/>
    <col min="9475" max="9475" width="12.7109375" style="4" customWidth="1"/>
    <col min="9476" max="9476" width="55.5703125" style="4" customWidth="1"/>
    <col min="9477" max="9477" width="4.7109375" style="4" customWidth="1"/>
    <col min="9478" max="9478" width="9.85546875" style="4" customWidth="1"/>
    <col min="9479" max="9479" width="9.7109375" style="4" customWidth="1"/>
    <col min="9480" max="9480" width="13.5703125" style="4" customWidth="1"/>
    <col min="9481" max="9484" width="0" style="4" hidden="1" customWidth="1"/>
    <col min="9485" max="9485" width="5.28515625" style="4" customWidth="1"/>
    <col min="9486" max="9487" width="0" style="4" hidden="1" customWidth="1"/>
    <col min="9488" max="9728" width="9.140625" style="4"/>
    <col min="9729" max="9729" width="9.85546875" style="4" customWidth="1"/>
    <col min="9730" max="9730" width="4.7109375" style="4" customWidth="1"/>
    <col min="9731" max="9731" width="12.7109375" style="4" customWidth="1"/>
    <col min="9732" max="9732" width="55.5703125" style="4" customWidth="1"/>
    <col min="9733" max="9733" width="4.7109375" style="4" customWidth="1"/>
    <col min="9734" max="9734" width="9.85546875" style="4" customWidth="1"/>
    <col min="9735" max="9735" width="9.7109375" style="4" customWidth="1"/>
    <col min="9736" max="9736" width="13.5703125" style="4" customWidth="1"/>
    <col min="9737" max="9740" width="0" style="4" hidden="1" customWidth="1"/>
    <col min="9741" max="9741" width="5.28515625" style="4" customWidth="1"/>
    <col min="9742" max="9743" width="0" style="4" hidden="1" customWidth="1"/>
    <col min="9744" max="9984" width="9.140625" style="4"/>
    <col min="9985" max="9985" width="9.85546875" style="4" customWidth="1"/>
    <col min="9986" max="9986" width="4.7109375" style="4" customWidth="1"/>
    <col min="9987" max="9987" width="12.7109375" style="4" customWidth="1"/>
    <col min="9988" max="9988" width="55.5703125" style="4" customWidth="1"/>
    <col min="9989" max="9989" width="4.7109375" style="4" customWidth="1"/>
    <col min="9990" max="9990" width="9.85546875" style="4" customWidth="1"/>
    <col min="9991" max="9991" width="9.7109375" style="4" customWidth="1"/>
    <col min="9992" max="9992" width="13.5703125" style="4" customWidth="1"/>
    <col min="9993" max="9996" width="0" style="4" hidden="1" customWidth="1"/>
    <col min="9997" max="9997" width="5.28515625" style="4" customWidth="1"/>
    <col min="9998" max="9999" width="0" style="4" hidden="1" customWidth="1"/>
    <col min="10000" max="10240" width="9.140625" style="4"/>
    <col min="10241" max="10241" width="9.85546875" style="4" customWidth="1"/>
    <col min="10242" max="10242" width="4.7109375" style="4" customWidth="1"/>
    <col min="10243" max="10243" width="12.7109375" style="4" customWidth="1"/>
    <col min="10244" max="10244" width="55.5703125" style="4" customWidth="1"/>
    <col min="10245" max="10245" width="4.7109375" style="4" customWidth="1"/>
    <col min="10246" max="10246" width="9.85546875" style="4" customWidth="1"/>
    <col min="10247" max="10247" width="9.7109375" style="4" customWidth="1"/>
    <col min="10248" max="10248" width="13.5703125" style="4" customWidth="1"/>
    <col min="10249" max="10252" width="0" style="4" hidden="1" customWidth="1"/>
    <col min="10253" max="10253" width="5.28515625" style="4" customWidth="1"/>
    <col min="10254" max="10255" width="0" style="4" hidden="1" customWidth="1"/>
    <col min="10256" max="10496" width="9.140625" style="4"/>
    <col min="10497" max="10497" width="9.85546875" style="4" customWidth="1"/>
    <col min="10498" max="10498" width="4.7109375" style="4" customWidth="1"/>
    <col min="10499" max="10499" width="12.7109375" style="4" customWidth="1"/>
    <col min="10500" max="10500" width="55.5703125" style="4" customWidth="1"/>
    <col min="10501" max="10501" width="4.7109375" style="4" customWidth="1"/>
    <col min="10502" max="10502" width="9.85546875" style="4" customWidth="1"/>
    <col min="10503" max="10503" width="9.7109375" style="4" customWidth="1"/>
    <col min="10504" max="10504" width="13.5703125" style="4" customWidth="1"/>
    <col min="10505" max="10508" width="0" style="4" hidden="1" customWidth="1"/>
    <col min="10509" max="10509" width="5.28515625" style="4" customWidth="1"/>
    <col min="10510" max="10511" width="0" style="4" hidden="1" customWidth="1"/>
    <col min="10512" max="10752" width="9.140625" style="4"/>
    <col min="10753" max="10753" width="9.85546875" style="4" customWidth="1"/>
    <col min="10754" max="10754" width="4.7109375" style="4" customWidth="1"/>
    <col min="10755" max="10755" width="12.7109375" style="4" customWidth="1"/>
    <col min="10756" max="10756" width="55.5703125" style="4" customWidth="1"/>
    <col min="10757" max="10757" width="4.7109375" style="4" customWidth="1"/>
    <col min="10758" max="10758" width="9.85546875" style="4" customWidth="1"/>
    <col min="10759" max="10759" width="9.7109375" style="4" customWidth="1"/>
    <col min="10760" max="10760" width="13.5703125" style="4" customWidth="1"/>
    <col min="10761" max="10764" width="0" style="4" hidden="1" customWidth="1"/>
    <col min="10765" max="10765" width="5.28515625" style="4" customWidth="1"/>
    <col min="10766" max="10767" width="0" style="4" hidden="1" customWidth="1"/>
    <col min="10768" max="11008" width="9.140625" style="4"/>
    <col min="11009" max="11009" width="9.85546875" style="4" customWidth="1"/>
    <col min="11010" max="11010" width="4.7109375" style="4" customWidth="1"/>
    <col min="11011" max="11011" width="12.7109375" style="4" customWidth="1"/>
    <col min="11012" max="11012" width="55.5703125" style="4" customWidth="1"/>
    <col min="11013" max="11013" width="4.7109375" style="4" customWidth="1"/>
    <col min="11014" max="11014" width="9.85546875" style="4" customWidth="1"/>
    <col min="11015" max="11015" width="9.7109375" style="4" customWidth="1"/>
    <col min="11016" max="11016" width="13.5703125" style="4" customWidth="1"/>
    <col min="11017" max="11020" width="0" style="4" hidden="1" customWidth="1"/>
    <col min="11021" max="11021" width="5.28515625" style="4" customWidth="1"/>
    <col min="11022" max="11023" width="0" style="4" hidden="1" customWidth="1"/>
    <col min="11024" max="11264" width="9.140625" style="4"/>
    <col min="11265" max="11265" width="9.85546875" style="4" customWidth="1"/>
    <col min="11266" max="11266" width="4.7109375" style="4" customWidth="1"/>
    <col min="11267" max="11267" width="12.7109375" style="4" customWidth="1"/>
    <col min="11268" max="11268" width="55.5703125" style="4" customWidth="1"/>
    <col min="11269" max="11269" width="4.7109375" style="4" customWidth="1"/>
    <col min="11270" max="11270" width="9.85546875" style="4" customWidth="1"/>
    <col min="11271" max="11271" width="9.7109375" style="4" customWidth="1"/>
    <col min="11272" max="11272" width="13.5703125" style="4" customWidth="1"/>
    <col min="11273" max="11276" width="0" style="4" hidden="1" customWidth="1"/>
    <col min="11277" max="11277" width="5.28515625" style="4" customWidth="1"/>
    <col min="11278" max="11279" width="0" style="4" hidden="1" customWidth="1"/>
    <col min="11280" max="11520" width="9.140625" style="4"/>
    <col min="11521" max="11521" width="9.85546875" style="4" customWidth="1"/>
    <col min="11522" max="11522" width="4.7109375" style="4" customWidth="1"/>
    <col min="11523" max="11523" width="12.7109375" style="4" customWidth="1"/>
    <col min="11524" max="11524" width="55.5703125" style="4" customWidth="1"/>
    <col min="11525" max="11525" width="4.7109375" style="4" customWidth="1"/>
    <col min="11526" max="11526" width="9.85546875" style="4" customWidth="1"/>
    <col min="11527" max="11527" width="9.7109375" style="4" customWidth="1"/>
    <col min="11528" max="11528" width="13.5703125" style="4" customWidth="1"/>
    <col min="11529" max="11532" width="0" style="4" hidden="1" customWidth="1"/>
    <col min="11533" max="11533" width="5.28515625" style="4" customWidth="1"/>
    <col min="11534" max="11535" width="0" style="4" hidden="1" customWidth="1"/>
    <col min="11536" max="11776" width="9.140625" style="4"/>
    <col min="11777" max="11777" width="9.85546875" style="4" customWidth="1"/>
    <col min="11778" max="11778" width="4.7109375" style="4" customWidth="1"/>
    <col min="11779" max="11779" width="12.7109375" style="4" customWidth="1"/>
    <col min="11780" max="11780" width="55.5703125" style="4" customWidth="1"/>
    <col min="11781" max="11781" width="4.7109375" style="4" customWidth="1"/>
    <col min="11782" max="11782" width="9.85546875" style="4" customWidth="1"/>
    <col min="11783" max="11783" width="9.7109375" style="4" customWidth="1"/>
    <col min="11784" max="11784" width="13.5703125" style="4" customWidth="1"/>
    <col min="11785" max="11788" width="0" style="4" hidden="1" customWidth="1"/>
    <col min="11789" max="11789" width="5.28515625" style="4" customWidth="1"/>
    <col min="11790" max="11791" width="0" style="4" hidden="1" customWidth="1"/>
    <col min="11792" max="12032" width="9.140625" style="4"/>
    <col min="12033" max="12033" width="9.85546875" style="4" customWidth="1"/>
    <col min="12034" max="12034" width="4.7109375" style="4" customWidth="1"/>
    <col min="12035" max="12035" width="12.7109375" style="4" customWidth="1"/>
    <col min="12036" max="12036" width="55.5703125" style="4" customWidth="1"/>
    <col min="12037" max="12037" width="4.7109375" style="4" customWidth="1"/>
    <col min="12038" max="12038" width="9.85546875" style="4" customWidth="1"/>
    <col min="12039" max="12039" width="9.7109375" style="4" customWidth="1"/>
    <col min="12040" max="12040" width="13.5703125" style="4" customWidth="1"/>
    <col min="12041" max="12044" width="0" style="4" hidden="1" customWidth="1"/>
    <col min="12045" max="12045" width="5.28515625" style="4" customWidth="1"/>
    <col min="12046" max="12047" width="0" style="4" hidden="1" customWidth="1"/>
    <col min="12048" max="12288" width="9.140625" style="4"/>
    <col min="12289" max="12289" width="9.85546875" style="4" customWidth="1"/>
    <col min="12290" max="12290" width="4.7109375" style="4" customWidth="1"/>
    <col min="12291" max="12291" width="12.7109375" style="4" customWidth="1"/>
    <col min="12292" max="12292" width="55.5703125" style="4" customWidth="1"/>
    <col min="12293" max="12293" width="4.7109375" style="4" customWidth="1"/>
    <col min="12294" max="12294" width="9.85546875" style="4" customWidth="1"/>
    <col min="12295" max="12295" width="9.7109375" style="4" customWidth="1"/>
    <col min="12296" max="12296" width="13.5703125" style="4" customWidth="1"/>
    <col min="12297" max="12300" width="0" style="4" hidden="1" customWidth="1"/>
    <col min="12301" max="12301" width="5.28515625" style="4" customWidth="1"/>
    <col min="12302" max="12303" width="0" style="4" hidden="1" customWidth="1"/>
    <col min="12304" max="12544" width="9.140625" style="4"/>
    <col min="12545" max="12545" width="9.85546875" style="4" customWidth="1"/>
    <col min="12546" max="12546" width="4.7109375" style="4" customWidth="1"/>
    <col min="12547" max="12547" width="12.7109375" style="4" customWidth="1"/>
    <col min="12548" max="12548" width="55.5703125" style="4" customWidth="1"/>
    <col min="12549" max="12549" width="4.7109375" style="4" customWidth="1"/>
    <col min="12550" max="12550" width="9.85546875" style="4" customWidth="1"/>
    <col min="12551" max="12551" width="9.7109375" style="4" customWidth="1"/>
    <col min="12552" max="12552" width="13.5703125" style="4" customWidth="1"/>
    <col min="12553" max="12556" width="0" style="4" hidden="1" customWidth="1"/>
    <col min="12557" max="12557" width="5.28515625" style="4" customWidth="1"/>
    <col min="12558" max="12559" width="0" style="4" hidden="1" customWidth="1"/>
    <col min="12560" max="12800" width="9.140625" style="4"/>
    <col min="12801" max="12801" width="9.85546875" style="4" customWidth="1"/>
    <col min="12802" max="12802" width="4.7109375" style="4" customWidth="1"/>
    <col min="12803" max="12803" width="12.7109375" style="4" customWidth="1"/>
    <col min="12804" max="12804" width="55.5703125" style="4" customWidth="1"/>
    <col min="12805" max="12805" width="4.7109375" style="4" customWidth="1"/>
    <col min="12806" max="12806" width="9.85546875" style="4" customWidth="1"/>
    <col min="12807" max="12807" width="9.7109375" style="4" customWidth="1"/>
    <col min="12808" max="12808" width="13.5703125" style="4" customWidth="1"/>
    <col min="12809" max="12812" width="0" style="4" hidden="1" customWidth="1"/>
    <col min="12813" max="12813" width="5.28515625" style="4" customWidth="1"/>
    <col min="12814" max="12815" width="0" style="4" hidden="1" customWidth="1"/>
    <col min="12816" max="13056" width="9.140625" style="4"/>
    <col min="13057" max="13057" width="9.85546875" style="4" customWidth="1"/>
    <col min="13058" max="13058" width="4.7109375" style="4" customWidth="1"/>
    <col min="13059" max="13059" width="12.7109375" style="4" customWidth="1"/>
    <col min="13060" max="13060" width="55.5703125" style="4" customWidth="1"/>
    <col min="13061" max="13061" width="4.7109375" style="4" customWidth="1"/>
    <col min="13062" max="13062" width="9.85546875" style="4" customWidth="1"/>
    <col min="13063" max="13063" width="9.7109375" style="4" customWidth="1"/>
    <col min="13064" max="13064" width="13.5703125" style="4" customWidth="1"/>
    <col min="13065" max="13068" width="0" style="4" hidden="1" customWidth="1"/>
    <col min="13069" max="13069" width="5.28515625" style="4" customWidth="1"/>
    <col min="13070" max="13071" width="0" style="4" hidden="1" customWidth="1"/>
    <col min="13072" max="13312" width="9.140625" style="4"/>
    <col min="13313" max="13313" width="9.85546875" style="4" customWidth="1"/>
    <col min="13314" max="13314" width="4.7109375" style="4" customWidth="1"/>
    <col min="13315" max="13315" width="12.7109375" style="4" customWidth="1"/>
    <col min="13316" max="13316" width="55.5703125" style="4" customWidth="1"/>
    <col min="13317" max="13317" width="4.7109375" style="4" customWidth="1"/>
    <col min="13318" max="13318" width="9.85546875" style="4" customWidth="1"/>
    <col min="13319" max="13319" width="9.7109375" style="4" customWidth="1"/>
    <col min="13320" max="13320" width="13.5703125" style="4" customWidth="1"/>
    <col min="13321" max="13324" width="0" style="4" hidden="1" customWidth="1"/>
    <col min="13325" max="13325" width="5.28515625" style="4" customWidth="1"/>
    <col min="13326" max="13327" width="0" style="4" hidden="1" customWidth="1"/>
    <col min="13328" max="13568" width="9.140625" style="4"/>
    <col min="13569" max="13569" width="9.85546875" style="4" customWidth="1"/>
    <col min="13570" max="13570" width="4.7109375" style="4" customWidth="1"/>
    <col min="13571" max="13571" width="12.7109375" style="4" customWidth="1"/>
    <col min="13572" max="13572" width="55.5703125" style="4" customWidth="1"/>
    <col min="13573" max="13573" width="4.7109375" style="4" customWidth="1"/>
    <col min="13574" max="13574" width="9.85546875" style="4" customWidth="1"/>
    <col min="13575" max="13575" width="9.7109375" style="4" customWidth="1"/>
    <col min="13576" max="13576" width="13.5703125" style="4" customWidth="1"/>
    <col min="13577" max="13580" width="0" style="4" hidden="1" customWidth="1"/>
    <col min="13581" max="13581" width="5.28515625" style="4" customWidth="1"/>
    <col min="13582" max="13583" width="0" style="4" hidden="1" customWidth="1"/>
    <col min="13584" max="13824" width="9.140625" style="4"/>
    <col min="13825" max="13825" width="9.85546875" style="4" customWidth="1"/>
    <col min="13826" max="13826" width="4.7109375" style="4" customWidth="1"/>
    <col min="13827" max="13827" width="12.7109375" style="4" customWidth="1"/>
    <col min="13828" max="13828" width="55.5703125" style="4" customWidth="1"/>
    <col min="13829" max="13829" width="4.7109375" style="4" customWidth="1"/>
    <col min="13830" max="13830" width="9.85546875" style="4" customWidth="1"/>
    <col min="13831" max="13831" width="9.7109375" style="4" customWidth="1"/>
    <col min="13832" max="13832" width="13.5703125" style="4" customWidth="1"/>
    <col min="13833" max="13836" width="0" style="4" hidden="1" customWidth="1"/>
    <col min="13837" max="13837" width="5.28515625" style="4" customWidth="1"/>
    <col min="13838" max="13839" width="0" style="4" hidden="1" customWidth="1"/>
    <col min="13840" max="14080" width="9.140625" style="4"/>
    <col min="14081" max="14081" width="9.85546875" style="4" customWidth="1"/>
    <col min="14082" max="14082" width="4.7109375" style="4" customWidth="1"/>
    <col min="14083" max="14083" width="12.7109375" style="4" customWidth="1"/>
    <col min="14084" max="14084" width="55.5703125" style="4" customWidth="1"/>
    <col min="14085" max="14085" width="4.7109375" style="4" customWidth="1"/>
    <col min="14086" max="14086" width="9.85546875" style="4" customWidth="1"/>
    <col min="14087" max="14087" width="9.7109375" style="4" customWidth="1"/>
    <col min="14088" max="14088" width="13.5703125" style="4" customWidth="1"/>
    <col min="14089" max="14092" width="0" style="4" hidden="1" customWidth="1"/>
    <col min="14093" max="14093" width="5.28515625" style="4" customWidth="1"/>
    <col min="14094" max="14095" width="0" style="4" hidden="1" customWidth="1"/>
    <col min="14096" max="14336" width="9.140625" style="4"/>
    <col min="14337" max="14337" width="9.85546875" style="4" customWidth="1"/>
    <col min="14338" max="14338" width="4.7109375" style="4" customWidth="1"/>
    <col min="14339" max="14339" width="12.7109375" style="4" customWidth="1"/>
    <col min="14340" max="14340" width="55.5703125" style="4" customWidth="1"/>
    <col min="14341" max="14341" width="4.7109375" style="4" customWidth="1"/>
    <col min="14342" max="14342" width="9.85546875" style="4" customWidth="1"/>
    <col min="14343" max="14343" width="9.7109375" style="4" customWidth="1"/>
    <col min="14344" max="14344" width="13.5703125" style="4" customWidth="1"/>
    <col min="14345" max="14348" width="0" style="4" hidden="1" customWidth="1"/>
    <col min="14349" max="14349" width="5.28515625" style="4" customWidth="1"/>
    <col min="14350" max="14351" width="0" style="4" hidden="1" customWidth="1"/>
    <col min="14352" max="14592" width="9.140625" style="4"/>
    <col min="14593" max="14593" width="9.85546875" style="4" customWidth="1"/>
    <col min="14594" max="14594" width="4.7109375" style="4" customWidth="1"/>
    <col min="14595" max="14595" width="12.7109375" style="4" customWidth="1"/>
    <col min="14596" max="14596" width="55.5703125" style="4" customWidth="1"/>
    <col min="14597" max="14597" width="4.7109375" style="4" customWidth="1"/>
    <col min="14598" max="14598" width="9.85546875" style="4" customWidth="1"/>
    <col min="14599" max="14599" width="9.7109375" style="4" customWidth="1"/>
    <col min="14600" max="14600" width="13.5703125" style="4" customWidth="1"/>
    <col min="14601" max="14604" width="0" style="4" hidden="1" customWidth="1"/>
    <col min="14605" max="14605" width="5.28515625" style="4" customWidth="1"/>
    <col min="14606" max="14607" width="0" style="4" hidden="1" customWidth="1"/>
    <col min="14608" max="14848" width="9.140625" style="4"/>
    <col min="14849" max="14849" width="9.85546875" style="4" customWidth="1"/>
    <col min="14850" max="14850" width="4.7109375" style="4" customWidth="1"/>
    <col min="14851" max="14851" width="12.7109375" style="4" customWidth="1"/>
    <col min="14852" max="14852" width="55.5703125" style="4" customWidth="1"/>
    <col min="14853" max="14853" width="4.7109375" style="4" customWidth="1"/>
    <col min="14854" max="14854" width="9.85546875" style="4" customWidth="1"/>
    <col min="14855" max="14855" width="9.7109375" style="4" customWidth="1"/>
    <col min="14856" max="14856" width="13.5703125" style="4" customWidth="1"/>
    <col min="14857" max="14860" width="0" style="4" hidden="1" customWidth="1"/>
    <col min="14861" max="14861" width="5.28515625" style="4" customWidth="1"/>
    <col min="14862" max="14863" width="0" style="4" hidden="1" customWidth="1"/>
    <col min="14864" max="15104" width="9.140625" style="4"/>
    <col min="15105" max="15105" width="9.85546875" style="4" customWidth="1"/>
    <col min="15106" max="15106" width="4.7109375" style="4" customWidth="1"/>
    <col min="15107" max="15107" width="12.7109375" style="4" customWidth="1"/>
    <col min="15108" max="15108" width="55.5703125" style="4" customWidth="1"/>
    <col min="15109" max="15109" width="4.7109375" style="4" customWidth="1"/>
    <col min="15110" max="15110" width="9.85546875" style="4" customWidth="1"/>
    <col min="15111" max="15111" width="9.7109375" style="4" customWidth="1"/>
    <col min="15112" max="15112" width="13.5703125" style="4" customWidth="1"/>
    <col min="15113" max="15116" width="0" style="4" hidden="1" customWidth="1"/>
    <col min="15117" max="15117" width="5.28515625" style="4" customWidth="1"/>
    <col min="15118" max="15119" width="0" style="4" hidden="1" customWidth="1"/>
    <col min="15120" max="15360" width="9.140625" style="4"/>
    <col min="15361" max="15361" width="9.85546875" style="4" customWidth="1"/>
    <col min="15362" max="15362" width="4.7109375" style="4" customWidth="1"/>
    <col min="15363" max="15363" width="12.7109375" style="4" customWidth="1"/>
    <col min="15364" max="15364" width="55.5703125" style="4" customWidth="1"/>
    <col min="15365" max="15365" width="4.7109375" style="4" customWidth="1"/>
    <col min="15366" max="15366" width="9.85546875" style="4" customWidth="1"/>
    <col min="15367" max="15367" width="9.7109375" style="4" customWidth="1"/>
    <col min="15368" max="15368" width="13.5703125" style="4" customWidth="1"/>
    <col min="15369" max="15372" width="0" style="4" hidden="1" customWidth="1"/>
    <col min="15373" max="15373" width="5.28515625" style="4" customWidth="1"/>
    <col min="15374" max="15375" width="0" style="4" hidden="1" customWidth="1"/>
    <col min="15376" max="15616" width="9.140625" style="4"/>
    <col min="15617" max="15617" width="9.85546875" style="4" customWidth="1"/>
    <col min="15618" max="15618" width="4.7109375" style="4" customWidth="1"/>
    <col min="15619" max="15619" width="12.7109375" style="4" customWidth="1"/>
    <col min="15620" max="15620" width="55.5703125" style="4" customWidth="1"/>
    <col min="15621" max="15621" width="4.7109375" style="4" customWidth="1"/>
    <col min="15622" max="15622" width="9.85546875" style="4" customWidth="1"/>
    <col min="15623" max="15623" width="9.7109375" style="4" customWidth="1"/>
    <col min="15624" max="15624" width="13.5703125" style="4" customWidth="1"/>
    <col min="15625" max="15628" width="0" style="4" hidden="1" customWidth="1"/>
    <col min="15629" max="15629" width="5.28515625" style="4" customWidth="1"/>
    <col min="15630" max="15631" width="0" style="4" hidden="1" customWidth="1"/>
    <col min="15632" max="15872" width="9.140625" style="4"/>
    <col min="15873" max="15873" width="9.85546875" style="4" customWidth="1"/>
    <col min="15874" max="15874" width="4.7109375" style="4" customWidth="1"/>
    <col min="15875" max="15875" width="12.7109375" style="4" customWidth="1"/>
    <col min="15876" max="15876" width="55.5703125" style="4" customWidth="1"/>
    <col min="15877" max="15877" width="4.7109375" style="4" customWidth="1"/>
    <col min="15878" max="15878" width="9.85546875" style="4" customWidth="1"/>
    <col min="15879" max="15879" width="9.7109375" style="4" customWidth="1"/>
    <col min="15880" max="15880" width="13.5703125" style="4" customWidth="1"/>
    <col min="15881" max="15884" width="0" style="4" hidden="1" customWidth="1"/>
    <col min="15885" max="15885" width="5.28515625" style="4" customWidth="1"/>
    <col min="15886" max="15887" width="0" style="4" hidden="1" customWidth="1"/>
    <col min="15888" max="16128" width="9.140625" style="4"/>
    <col min="16129" max="16129" width="9.85546875" style="4" customWidth="1"/>
    <col min="16130" max="16130" width="4.7109375" style="4" customWidth="1"/>
    <col min="16131" max="16131" width="12.7109375" style="4" customWidth="1"/>
    <col min="16132" max="16132" width="55.5703125" style="4" customWidth="1"/>
    <col min="16133" max="16133" width="4.7109375" style="4" customWidth="1"/>
    <col min="16134" max="16134" width="9.85546875" style="4" customWidth="1"/>
    <col min="16135" max="16135" width="9.7109375" style="4" customWidth="1"/>
    <col min="16136" max="16136" width="13.5703125" style="4" customWidth="1"/>
    <col min="16137" max="16140" width="0" style="4" hidden="1" customWidth="1"/>
    <col min="16141" max="16141" width="5.28515625" style="4" customWidth="1"/>
    <col min="16142" max="16143" width="0" style="4" hidden="1" customWidth="1"/>
    <col min="16144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16" ht="18.75" customHeight="1">
      <c r="A2" s="5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2"/>
      <c r="L2" s="2"/>
      <c r="M2" s="2"/>
      <c r="N2" s="3"/>
      <c r="O2" s="3"/>
    </row>
    <row r="3" spans="1:16" ht="11.25" customHeight="1">
      <c r="A3" s="8" t="s">
        <v>3</v>
      </c>
      <c r="B3" s="7" t="str">
        <f>'[1]Krycí list'!E7</f>
        <v>SO 01 Stoka RA</v>
      </c>
      <c r="C3" s="7"/>
      <c r="D3" s="7"/>
      <c r="E3" s="7"/>
      <c r="F3" s="7"/>
      <c r="G3" s="7"/>
      <c r="H3" s="7"/>
      <c r="I3" s="7"/>
      <c r="J3" s="7"/>
      <c r="K3" s="2"/>
      <c r="L3" s="2"/>
      <c r="M3" s="2"/>
      <c r="N3" s="3"/>
      <c r="O3" s="3"/>
    </row>
    <row r="4" spans="1:16" ht="11.25" customHeight="1">
      <c r="A4" s="8" t="s">
        <v>4</v>
      </c>
      <c r="B4" s="7" t="str">
        <f>'[1]Krycí list'!E9</f>
        <v>SO 01 Stoka D1 B DN 1200</v>
      </c>
      <c r="C4" s="7"/>
      <c r="D4" s="7"/>
      <c r="E4" s="7"/>
      <c r="F4" s="7"/>
      <c r="G4" s="7"/>
      <c r="H4" s="7"/>
      <c r="I4" s="7"/>
      <c r="J4" s="7"/>
      <c r="K4" s="2"/>
      <c r="L4" s="2"/>
      <c r="M4" s="2"/>
      <c r="N4" s="3"/>
      <c r="O4" s="3"/>
    </row>
    <row r="5" spans="1:16" ht="11.25" customHeight="1">
      <c r="A5" s="7" t="s">
        <v>5</v>
      </c>
      <c r="B5" s="7" t="str">
        <f>'[1]Krycí list'!P5</f>
        <v xml:space="preserve"> </v>
      </c>
      <c r="C5" s="7"/>
      <c r="D5" s="7"/>
      <c r="E5" s="7"/>
      <c r="F5" s="7"/>
      <c r="G5" s="7"/>
      <c r="H5" s="7"/>
      <c r="I5" s="7"/>
      <c r="J5" s="7"/>
      <c r="K5" s="2"/>
      <c r="L5" s="2"/>
      <c r="M5" s="2"/>
      <c r="N5" s="3"/>
      <c r="O5" s="3"/>
    </row>
    <row r="6" spans="1:16" ht="6" customHeight="1">
      <c r="A6" s="7"/>
      <c r="B6" s="7"/>
      <c r="C6" s="7"/>
      <c r="D6" s="7"/>
      <c r="E6" s="7"/>
      <c r="F6" s="7"/>
      <c r="G6" s="7"/>
      <c r="H6" s="7"/>
      <c r="I6" s="7"/>
      <c r="J6" s="7"/>
      <c r="K6" s="2"/>
      <c r="L6" s="2"/>
      <c r="M6" s="2"/>
      <c r="N6" s="3"/>
      <c r="O6" s="3"/>
    </row>
    <row r="7" spans="1:16" ht="11.25" customHeight="1">
      <c r="A7" s="7" t="s">
        <v>6</v>
      </c>
      <c r="B7" s="7" t="s">
        <v>7</v>
      </c>
      <c r="C7" s="7"/>
      <c r="D7" s="7"/>
      <c r="E7" s="7"/>
      <c r="F7" s="7"/>
      <c r="G7" s="7"/>
      <c r="H7" s="7"/>
      <c r="I7" s="7"/>
      <c r="J7" s="7"/>
      <c r="K7" s="2"/>
      <c r="L7" s="2"/>
      <c r="M7" s="2"/>
      <c r="N7" s="3"/>
      <c r="O7" s="3"/>
    </row>
    <row r="8" spans="1:16" ht="11.25" customHeight="1">
      <c r="A8" s="7" t="s">
        <v>8</v>
      </c>
      <c r="B8" s="7" t="s">
        <v>9</v>
      </c>
      <c r="C8" s="7"/>
      <c r="D8" s="7"/>
      <c r="E8" s="7"/>
      <c r="F8" s="7"/>
      <c r="G8" s="7"/>
      <c r="H8" s="7"/>
      <c r="I8" s="7"/>
      <c r="J8" s="7"/>
      <c r="K8" s="2"/>
      <c r="L8" s="2"/>
      <c r="M8" s="2"/>
      <c r="N8" s="3"/>
      <c r="O8" s="3"/>
    </row>
    <row r="9" spans="1:16" ht="11.25" customHeight="1">
      <c r="A9" s="7" t="s">
        <v>10</v>
      </c>
      <c r="B9" s="9" t="s">
        <v>11</v>
      </c>
      <c r="C9" s="9"/>
      <c r="D9" s="7"/>
      <c r="E9" s="7"/>
      <c r="F9" s="7"/>
      <c r="G9" s="7"/>
      <c r="H9" s="7"/>
      <c r="I9" s="7"/>
      <c r="J9" s="7"/>
      <c r="K9" s="2"/>
      <c r="L9" s="2"/>
      <c r="M9" s="2"/>
      <c r="N9" s="3"/>
      <c r="O9" s="3"/>
    </row>
    <row r="10" spans="1:16" ht="5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</row>
    <row r="11" spans="1:16" ht="21.75" customHeight="1">
      <c r="A11" s="10" t="s">
        <v>12</v>
      </c>
      <c r="B11" s="10" t="s">
        <v>13</v>
      </c>
      <c r="C11" s="10" t="s">
        <v>14</v>
      </c>
      <c r="D11" s="10" t="s">
        <v>15</v>
      </c>
      <c r="E11" s="10" t="s">
        <v>16</v>
      </c>
      <c r="F11" s="10" t="s">
        <v>17</v>
      </c>
      <c r="G11" s="10" t="s">
        <v>18</v>
      </c>
      <c r="H11" s="10" t="s">
        <v>19</v>
      </c>
      <c r="I11" s="10" t="s">
        <v>20</v>
      </c>
      <c r="J11" s="10" t="s">
        <v>21</v>
      </c>
      <c r="K11" s="10" t="s">
        <v>22</v>
      </c>
      <c r="L11" s="10" t="s">
        <v>23</v>
      </c>
      <c r="M11" s="10" t="s">
        <v>24</v>
      </c>
      <c r="N11" s="11" t="s">
        <v>25</v>
      </c>
      <c r="O11" s="12" t="s">
        <v>26</v>
      </c>
    </row>
    <row r="12" spans="1:16" ht="11.25" customHeight="1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/>
      <c r="J12" s="13"/>
      <c r="K12" s="13"/>
      <c r="L12" s="13"/>
      <c r="M12" s="13">
        <v>9</v>
      </c>
      <c r="N12" s="14">
        <v>11</v>
      </c>
      <c r="O12" s="15">
        <v>12</v>
      </c>
    </row>
    <row r="13" spans="1:16" ht="3.75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3"/>
      <c r="O13" s="19"/>
    </row>
    <row r="14" spans="1:16" s="25" customFormat="1" ht="13.5" customHeight="1">
      <c r="A14" s="20"/>
      <c r="B14" s="20"/>
      <c r="C14" s="20" t="s">
        <v>27</v>
      </c>
      <c r="D14" s="20" t="s">
        <v>28</v>
      </c>
      <c r="E14" s="20"/>
      <c r="F14" s="20"/>
      <c r="G14" s="20"/>
      <c r="H14" s="21">
        <f>H15+H36+H39+H43+H50+H62+H67</f>
        <v>0</v>
      </c>
      <c r="I14" s="20"/>
      <c r="J14" s="22" t="e">
        <f>J15+#REF!+#REF!+#REF!+J31+J34+J39</f>
        <v>#REF!</v>
      </c>
      <c r="K14" s="20"/>
      <c r="L14" s="22" t="e">
        <f>L15+#REF!+#REF!+#REF!+L31+L34+L39</f>
        <v>#REF!</v>
      </c>
      <c r="M14" s="20"/>
      <c r="N14" s="23"/>
      <c r="O14" s="24" t="s">
        <v>29</v>
      </c>
      <c r="P14" s="23"/>
    </row>
    <row r="15" spans="1:16" s="25" customFormat="1" ht="13.5" customHeight="1">
      <c r="A15" s="20"/>
      <c r="B15" s="20"/>
      <c r="C15" s="20" t="s">
        <v>30</v>
      </c>
      <c r="D15" s="20" t="s">
        <v>31</v>
      </c>
      <c r="E15" s="20"/>
      <c r="F15" s="20"/>
      <c r="G15" s="20"/>
      <c r="H15" s="21">
        <f>SUM(H16:H35)</f>
        <v>0</v>
      </c>
      <c r="I15" s="20"/>
      <c r="J15" s="22">
        <f>SUM(J16:J24)</f>
        <v>1.0761526000000001</v>
      </c>
      <c r="K15" s="20"/>
      <c r="L15" s="22">
        <f>SUM(L16:L24)</f>
        <v>7.0711499999999994</v>
      </c>
      <c r="M15" s="20"/>
      <c r="N15" s="23"/>
      <c r="O15" s="26" t="s">
        <v>30</v>
      </c>
      <c r="P15" s="23"/>
    </row>
    <row r="16" spans="1:16" s="37" customFormat="1" ht="13.5" customHeight="1">
      <c r="A16" s="27" t="s">
        <v>30</v>
      </c>
      <c r="B16" s="28">
        <v>6</v>
      </c>
      <c r="C16" s="29" t="s">
        <v>32</v>
      </c>
      <c r="D16" s="30" t="s">
        <v>33</v>
      </c>
      <c r="E16" s="27" t="s">
        <v>34</v>
      </c>
      <c r="F16" s="31">
        <v>30.09</v>
      </c>
      <c r="G16" s="32"/>
      <c r="H16" s="32">
        <f t="shared" ref="H16:H35" si="0">ROUND(F16*G16,2)</f>
        <v>0</v>
      </c>
      <c r="I16" s="33">
        <v>0</v>
      </c>
      <c r="J16" s="31">
        <f t="shared" ref="J16:J30" si="1">F16*I16</f>
        <v>0</v>
      </c>
      <c r="K16" s="33">
        <v>0.23499999999999999</v>
      </c>
      <c r="L16" s="31">
        <f t="shared" ref="L16:L30" si="2">F16*K16</f>
        <v>7.0711499999999994</v>
      </c>
      <c r="M16" s="34">
        <v>21</v>
      </c>
      <c r="N16" s="35">
        <v>4</v>
      </c>
      <c r="O16" s="36" t="s">
        <v>35</v>
      </c>
      <c r="P16" s="36"/>
    </row>
    <row r="17" spans="1:16" s="37" customFormat="1" ht="13.5" customHeight="1">
      <c r="A17" s="27" t="s">
        <v>35</v>
      </c>
      <c r="B17" s="28">
        <v>6</v>
      </c>
      <c r="C17" s="29" t="s">
        <v>36</v>
      </c>
      <c r="D17" s="30" t="s">
        <v>37</v>
      </c>
      <c r="E17" s="27" t="s">
        <v>34</v>
      </c>
      <c r="F17" s="31">
        <v>30.09</v>
      </c>
      <c r="G17" s="32"/>
      <c r="H17" s="32">
        <f t="shared" si="0"/>
        <v>0</v>
      </c>
      <c r="I17" s="33">
        <v>4.0000000000000003E-5</v>
      </c>
      <c r="J17" s="31">
        <f t="shared" si="1"/>
        <v>1.2036000000000002E-3</v>
      </c>
      <c r="K17" s="33">
        <v>0</v>
      </c>
      <c r="L17" s="31">
        <f t="shared" si="2"/>
        <v>0</v>
      </c>
      <c r="M17" s="34">
        <f>$M$16</f>
        <v>21</v>
      </c>
      <c r="N17" s="38">
        <f>$M$16</f>
        <v>21</v>
      </c>
      <c r="O17" s="38">
        <f>$M$16</f>
        <v>21</v>
      </c>
      <c r="P17" s="36"/>
    </row>
    <row r="18" spans="1:16" s="37" customFormat="1" ht="13.5" customHeight="1">
      <c r="A18" s="27" t="s">
        <v>38</v>
      </c>
      <c r="B18" s="39">
        <v>6</v>
      </c>
      <c r="C18" s="29" t="s">
        <v>39</v>
      </c>
      <c r="D18" s="30" t="s">
        <v>40</v>
      </c>
      <c r="E18" s="27" t="s">
        <v>34</v>
      </c>
      <c r="F18" s="31">
        <v>30.09</v>
      </c>
      <c r="G18" s="32"/>
      <c r="H18" s="32">
        <f t="shared" si="0"/>
        <v>0</v>
      </c>
      <c r="I18" s="33">
        <v>0</v>
      </c>
      <c r="J18" s="31">
        <f t="shared" si="1"/>
        <v>0</v>
      </c>
      <c r="K18" s="33">
        <v>0</v>
      </c>
      <c r="L18" s="31">
        <f t="shared" si="2"/>
        <v>0</v>
      </c>
      <c r="M18" s="34">
        <f t="shared" ref="M18:M35" si="3">$M$16</f>
        <v>21</v>
      </c>
      <c r="N18" s="35">
        <v>4</v>
      </c>
      <c r="O18" s="36" t="s">
        <v>35</v>
      </c>
      <c r="P18" s="36"/>
    </row>
    <row r="19" spans="1:16" s="37" customFormat="1" ht="24.95" customHeight="1">
      <c r="A19" s="27" t="s">
        <v>41</v>
      </c>
      <c r="B19" s="28">
        <v>6</v>
      </c>
      <c r="C19" s="29" t="s">
        <v>42</v>
      </c>
      <c r="D19" s="30" t="s">
        <v>43</v>
      </c>
      <c r="E19" s="27" t="s">
        <v>34</v>
      </c>
      <c r="F19" s="31">
        <v>91.2</v>
      </c>
      <c r="G19" s="32"/>
      <c r="H19" s="32">
        <f t="shared" si="0"/>
        <v>0</v>
      </c>
      <c r="I19" s="33">
        <v>8.6800000000000002E-3</v>
      </c>
      <c r="J19" s="31">
        <f t="shared" si="1"/>
        <v>0.7916160000000001</v>
      </c>
      <c r="K19" s="33">
        <v>0</v>
      </c>
      <c r="L19" s="31">
        <f t="shared" si="2"/>
        <v>0</v>
      </c>
      <c r="M19" s="34">
        <f t="shared" si="3"/>
        <v>21</v>
      </c>
      <c r="N19" s="35">
        <v>4</v>
      </c>
      <c r="O19" s="36" t="s">
        <v>35</v>
      </c>
      <c r="P19" s="36"/>
    </row>
    <row r="20" spans="1:16" s="37" customFormat="1" ht="13.5" customHeight="1">
      <c r="A20" s="27" t="s">
        <v>44</v>
      </c>
      <c r="B20" s="28">
        <v>6</v>
      </c>
      <c r="C20" s="29" t="s">
        <v>45</v>
      </c>
      <c r="D20" s="30" t="s">
        <v>46</v>
      </c>
      <c r="E20" s="27" t="s">
        <v>47</v>
      </c>
      <c r="F20" s="31">
        <v>96</v>
      </c>
      <c r="G20" s="32"/>
      <c r="H20" s="32">
        <f t="shared" si="0"/>
        <v>0</v>
      </c>
      <c r="I20" s="33">
        <v>2.0100000000000001E-3</v>
      </c>
      <c r="J20" s="31">
        <f t="shared" si="1"/>
        <v>0.19296000000000002</v>
      </c>
      <c r="K20" s="33">
        <v>0</v>
      </c>
      <c r="L20" s="31">
        <f t="shared" si="2"/>
        <v>0</v>
      </c>
      <c r="M20" s="34">
        <f t="shared" si="3"/>
        <v>21</v>
      </c>
      <c r="N20" s="35">
        <v>4</v>
      </c>
      <c r="O20" s="36" t="s">
        <v>35</v>
      </c>
      <c r="P20" s="36"/>
    </row>
    <row r="21" spans="1:16" s="37" customFormat="1" ht="13.5" customHeight="1">
      <c r="A21" s="27" t="s">
        <v>48</v>
      </c>
      <c r="B21" s="28">
        <v>6</v>
      </c>
      <c r="C21" s="29" t="s">
        <v>49</v>
      </c>
      <c r="D21" s="30" t="s">
        <v>50</v>
      </c>
      <c r="E21" s="27" t="s">
        <v>51</v>
      </c>
      <c r="F21" s="31">
        <v>4</v>
      </c>
      <c r="G21" s="32"/>
      <c r="H21" s="32">
        <f t="shared" si="0"/>
        <v>0</v>
      </c>
      <c r="I21" s="33">
        <v>0</v>
      </c>
      <c r="J21" s="31">
        <f t="shared" si="1"/>
        <v>0</v>
      </c>
      <c r="K21" s="33">
        <v>0</v>
      </c>
      <c r="L21" s="31">
        <f t="shared" si="2"/>
        <v>0</v>
      </c>
      <c r="M21" s="34">
        <f t="shared" si="3"/>
        <v>21</v>
      </c>
      <c r="N21" s="35">
        <v>4</v>
      </c>
      <c r="O21" s="36" t="s">
        <v>35</v>
      </c>
      <c r="P21" s="36"/>
    </row>
    <row r="22" spans="1:16" s="37" customFormat="1" ht="13.5" customHeight="1">
      <c r="A22" s="27" t="s">
        <v>52</v>
      </c>
      <c r="B22" s="39">
        <v>6</v>
      </c>
      <c r="C22" s="29" t="s">
        <v>53</v>
      </c>
      <c r="D22" s="30" t="s">
        <v>54</v>
      </c>
      <c r="E22" s="27" t="s">
        <v>55</v>
      </c>
      <c r="F22" s="31">
        <v>6.6</v>
      </c>
      <c r="G22" s="32"/>
      <c r="H22" s="32">
        <f t="shared" si="0"/>
        <v>0</v>
      </c>
      <c r="I22" s="33">
        <v>0</v>
      </c>
      <c r="J22" s="31">
        <f t="shared" si="1"/>
        <v>0</v>
      </c>
      <c r="K22" s="33">
        <v>0</v>
      </c>
      <c r="L22" s="31">
        <f t="shared" si="2"/>
        <v>0</v>
      </c>
      <c r="M22" s="34">
        <f t="shared" si="3"/>
        <v>21</v>
      </c>
      <c r="N22" s="35">
        <v>4</v>
      </c>
      <c r="O22" s="36" t="s">
        <v>35</v>
      </c>
      <c r="P22" s="36"/>
    </row>
    <row r="23" spans="1:16" s="37" customFormat="1" ht="13.5" customHeight="1">
      <c r="A23" s="27" t="s">
        <v>56</v>
      </c>
      <c r="B23" s="39">
        <v>6</v>
      </c>
      <c r="C23" s="29" t="s">
        <v>57</v>
      </c>
      <c r="D23" s="30" t="s">
        <v>58</v>
      </c>
      <c r="E23" s="27" t="s">
        <v>59</v>
      </c>
      <c r="F23" s="31">
        <v>6.8040000000000003</v>
      </c>
      <c r="G23" s="32"/>
      <c r="H23" s="32">
        <f t="shared" si="0"/>
        <v>0</v>
      </c>
      <c r="I23" s="33">
        <v>0</v>
      </c>
      <c r="J23" s="31">
        <f t="shared" si="1"/>
        <v>0</v>
      </c>
      <c r="K23" s="33">
        <v>0</v>
      </c>
      <c r="L23" s="31">
        <f t="shared" si="2"/>
        <v>0</v>
      </c>
      <c r="M23" s="34">
        <f t="shared" si="3"/>
        <v>21</v>
      </c>
      <c r="N23" s="35">
        <v>4</v>
      </c>
      <c r="O23" s="36" t="s">
        <v>35</v>
      </c>
      <c r="P23" s="36"/>
    </row>
    <row r="24" spans="1:16" s="37" customFormat="1" ht="13.5" customHeight="1">
      <c r="A24" s="27" t="s">
        <v>60</v>
      </c>
      <c r="B24" s="39">
        <v>6</v>
      </c>
      <c r="C24" s="29" t="s">
        <v>61</v>
      </c>
      <c r="D24" s="30" t="s">
        <v>62</v>
      </c>
      <c r="E24" s="27" t="s">
        <v>59</v>
      </c>
      <c r="F24" s="31">
        <v>90.373000000000005</v>
      </c>
      <c r="G24" s="32"/>
      <c r="H24" s="32">
        <f t="shared" si="0"/>
        <v>0</v>
      </c>
      <c r="I24" s="33">
        <v>1E-3</v>
      </c>
      <c r="J24" s="31">
        <f t="shared" si="1"/>
        <v>9.0373000000000009E-2</v>
      </c>
      <c r="K24" s="33">
        <v>0</v>
      </c>
      <c r="L24" s="31">
        <f t="shared" si="2"/>
        <v>0</v>
      </c>
      <c r="M24" s="34">
        <f t="shared" si="3"/>
        <v>21</v>
      </c>
      <c r="N24" s="40">
        <v>8</v>
      </c>
      <c r="O24" s="41" t="s">
        <v>35</v>
      </c>
      <c r="P24" s="36"/>
    </row>
    <row r="25" spans="1:16" s="37" customFormat="1" ht="13.5" customHeight="1">
      <c r="A25" s="27" t="s">
        <v>63</v>
      </c>
      <c r="B25" s="39">
        <v>6</v>
      </c>
      <c r="C25" s="29" t="s">
        <v>64</v>
      </c>
      <c r="D25" s="30" t="s">
        <v>65</v>
      </c>
      <c r="E25" s="27" t="s">
        <v>59</v>
      </c>
      <c r="F25" s="31">
        <v>90.373000000000005</v>
      </c>
      <c r="G25" s="32"/>
      <c r="H25" s="32">
        <f t="shared" si="0"/>
        <v>0</v>
      </c>
      <c r="I25" s="33">
        <v>0</v>
      </c>
      <c r="J25" s="31">
        <f t="shared" si="1"/>
        <v>0</v>
      </c>
      <c r="K25" s="33">
        <v>0</v>
      </c>
      <c r="L25" s="31">
        <f t="shared" si="2"/>
        <v>0</v>
      </c>
      <c r="M25" s="34">
        <f t="shared" si="3"/>
        <v>21</v>
      </c>
      <c r="N25" s="35">
        <v>4</v>
      </c>
      <c r="O25" s="36" t="s">
        <v>35</v>
      </c>
      <c r="P25" s="36"/>
    </row>
    <row r="26" spans="1:16" s="37" customFormat="1" ht="13.5" customHeight="1">
      <c r="A26" s="27" t="s">
        <v>66</v>
      </c>
      <c r="B26" s="28">
        <v>6</v>
      </c>
      <c r="C26" s="29" t="s">
        <v>67</v>
      </c>
      <c r="D26" s="30" t="s">
        <v>68</v>
      </c>
      <c r="E26" s="27" t="s">
        <v>34</v>
      </c>
      <c r="F26" s="31">
        <v>62.436</v>
      </c>
      <c r="G26" s="32"/>
      <c r="H26" s="32">
        <f t="shared" si="0"/>
        <v>0</v>
      </c>
      <c r="I26" s="33">
        <v>6.3400000000000001E-3</v>
      </c>
      <c r="J26" s="31">
        <f t="shared" si="1"/>
        <v>0.39584424000000001</v>
      </c>
      <c r="K26" s="33">
        <v>0</v>
      </c>
      <c r="L26" s="31">
        <f t="shared" si="2"/>
        <v>0</v>
      </c>
      <c r="M26" s="34">
        <f t="shared" si="3"/>
        <v>21</v>
      </c>
      <c r="N26" s="35">
        <v>4</v>
      </c>
      <c r="O26" s="36" t="s">
        <v>35</v>
      </c>
      <c r="P26" s="36"/>
    </row>
    <row r="27" spans="1:16" s="37" customFormat="1" ht="13.5" customHeight="1">
      <c r="A27" s="27" t="s">
        <v>69</v>
      </c>
      <c r="B27" s="28">
        <v>6</v>
      </c>
      <c r="C27" s="29" t="s">
        <v>70</v>
      </c>
      <c r="D27" s="30" t="s">
        <v>71</v>
      </c>
      <c r="E27" s="27" t="s">
        <v>34</v>
      </c>
      <c r="F27" s="31">
        <v>62.436</v>
      </c>
      <c r="G27" s="32"/>
      <c r="H27" s="32">
        <f t="shared" si="0"/>
        <v>0</v>
      </c>
      <c r="I27" s="33">
        <v>0</v>
      </c>
      <c r="J27" s="31">
        <f t="shared" si="1"/>
        <v>0</v>
      </c>
      <c r="K27" s="33">
        <v>0</v>
      </c>
      <c r="L27" s="31">
        <f t="shared" si="2"/>
        <v>0</v>
      </c>
      <c r="M27" s="34">
        <f t="shared" si="3"/>
        <v>21</v>
      </c>
      <c r="N27" s="35">
        <v>4</v>
      </c>
      <c r="O27" s="36" t="s">
        <v>35</v>
      </c>
      <c r="P27" s="36"/>
    </row>
    <row r="28" spans="1:16" s="37" customFormat="1" ht="13.5" customHeight="1">
      <c r="A28" s="27" t="s">
        <v>72</v>
      </c>
      <c r="B28" s="39">
        <v>6</v>
      </c>
      <c r="C28" s="29" t="s">
        <v>73</v>
      </c>
      <c r="D28" s="30" t="s">
        <v>74</v>
      </c>
      <c r="E28" s="27" t="s">
        <v>59</v>
      </c>
      <c r="F28" s="31">
        <v>49.704999999999998</v>
      </c>
      <c r="G28" s="32"/>
      <c r="H28" s="32">
        <f t="shared" si="0"/>
        <v>0</v>
      </c>
      <c r="I28" s="33">
        <v>0</v>
      </c>
      <c r="J28" s="31">
        <f t="shared" si="1"/>
        <v>0</v>
      </c>
      <c r="K28" s="33">
        <v>0</v>
      </c>
      <c r="L28" s="31">
        <f t="shared" si="2"/>
        <v>0</v>
      </c>
      <c r="M28" s="34">
        <f t="shared" si="3"/>
        <v>21</v>
      </c>
      <c r="N28" s="35">
        <v>4</v>
      </c>
      <c r="O28" s="36" t="s">
        <v>35</v>
      </c>
      <c r="P28" s="36"/>
    </row>
    <row r="29" spans="1:16" s="37" customFormat="1" ht="24.95" customHeight="1">
      <c r="A29" s="27" t="s">
        <v>75</v>
      </c>
      <c r="B29" s="39">
        <v>6</v>
      </c>
      <c r="C29" s="29" t="s">
        <v>76</v>
      </c>
      <c r="D29" s="30" t="s">
        <v>77</v>
      </c>
      <c r="E29" s="27" t="s">
        <v>59</v>
      </c>
      <c r="F29" s="31">
        <v>90.373000000000005</v>
      </c>
      <c r="G29" s="32"/>
      <c r="H29" s="32">
        <f t="shared" si="0"/>
        <v>0</v>
      </c>
      <c r="I29" s="33">
        <v>0</v>
      </c>
      <c r="J29" s="31">
        <f t="shared" si="1"/>
        <v>0</v>
      </c>
      <c r="K29" s="33">
        <v>0</v>
      </c>
      <c r="L29" s="31">
        <f t="shared" si="2"/>
        <v>0</v>
      </c>
      <c r="M29" s="34">
        <f t="shared" si="3"/>
        <v>21</v>
      </c>
      <c r="N29" s="35">
        <v>4</v>
      </c>
      <c r="O29" s="36" t="s">
        <v>35</v>
      </c>
      <c r="P29" s="36"/>
    </row>
    <row r="30" spans="1:16" s="37" customFormat="1" ht="13.5" customHeight="1">
      <c r="A30" s="27" t="s">
        <v>78</v>
      </c>
      <c r="B30" s="28">
        <v>6</v>
      </c>
      <c r="C30" s="29" t="s">
        <v>79</v>
      </c>
      <c r="D30" s="30" t="s">
        <v>80</v>
      </c>
      <c r="E30" s="27" t="s">
        <v>59</v>
      </c>
      <c r="F30" s="31">
        <v>90.373000000000005</v>
      </c>
      <c r="G30" s="32"/>
      <c r="H30" s="32">
        <f t="shared" si="0"/>
        <v>0</v>
      </c>
      <c r="I30" s="33">
        <v>3.5999999999999999E-3</v>
      </c>
      <c r="J30" s="31">
        <f t="shared" si="1"/>
        <v>0.32534279999999999</v>
      </c>
      <c r="K30" s="33">
        <v>0</v>
      </c>
      <c r="L30" s="31">
        <f t="shared" si="2"/>
        <v>0</v>
      </c>
      <c r="M30" s="34">
        <f t="shared" si="3"/>
        <v>21</v>
      </c>
      <c r="N30" s="35">
        <v>4</v>
      </c>
      <c r="O30" s="36" t="s">
        <v>35</v>
      </c>
      <c r="P30" s="36"/>
    </row>
    <row r="31" spans="1:16" s="25" customFormat="1" ht="13.5" customHeight="1">
      <c r="A31" s="27" t="s">
        <v>81</v>
      </c>
      <c r="B31" s="39">
        <v>6</v>
      </c>
      <c r="C31" s="29" t="s">
        <v>82</v>
      </c>
      <c r="D31" s="30" t="s">
        <v>83</v>
      </c>
      <c r="E31" s="27" t="s">
        <v>59</v>
      </c>
      <c r="F31" s="31">
        <v>38.250999999999998</v>
      </c>
      <c r="G31" s="32"/>
      <c r="H31" s="32">
        <f t="shared" si="0"/>
        <v>0</v>
      </c>
      <c r="I31" s="20"/>
      <c r="J31" s="22">
        <f>SUM(J32:J33)</f>
        <v>0.37592802000000003</v>
      </c>
      <c r="K31" s="20"/>
      <c r="L31" s="22">
        <f>SUM(L32:L33)</f>
        <v>0</v>
      </c>
      <c r="M31" s="34">
        <f t="shared" si="3"/>
        <v>21</v>
      </c>
      <c r="N31" s="23"/>
      <c r="O31" s="26" t="s">
        <v>30</v>
      </c>
      <c r="P31" s="23"/>
    </row>
    <row r="32" spans="1:16" s="37" customFormat="1" ht="13.5" customHeight="1">
      <c r="A32" s="27" t="s">
        <v>84</v>
      </c>
      <c r="B32" s="39">
        <v>6</v>
      </c>
      <c r="C32" s="29" t="s">
        <v>85</v>
      </c>
      <c r="D32" s="30" t="s">
        <v>86</v>
      </c>
      <c r="E32" s="27" t="s">
        <v>87</v>
      </c>
      <c r="F32" s="31">
        <v>53.551000000000002</v>
      </c>
      <c r="G32" s="32"/>
      <c r="H32" s="32">
        <f t="shared" si="0"/>
        <v>0</v>
      </c>
      <c r="I32" s="33">
        <v>7.0200000000000002E-3</v>
      </c>
      <c r="J32" s="31">
        <f>F32*I32</f>
        <v>0.37592802000000003</v>
      </c>
      <c r="K32" s="33">
        <v>0</v>
      </c>
      <c r="L32" s="31">
        <f>F32*K32</f>
        <v>0</v>
      </c>
      <c r="M32" s="34">
        <f t="shared" si="3"/>
        <v>21</v>
      </c>
      <c r="N32" s="35">
        <v>4</v>
      </c>
      <c r="O32" s="36" t="s">
        <v>35</v>
      </c>
      <c r="P32" s="36"/>
    </row>
    <row r="33" spans="1:16" s="37" customFormat="1" ht="24.95" customHeight="1">
      <c r="A33" s="27" t="s">
        <v>88</v>
      </c>
      <c r="B33" s="39">
        <v>6</v>
      </c>
      <c r="C33" s="29" t="s">
        <v>89</v>
      </c>
      <c r="D33" s="30" t="s">
        <v>90</v>
      </c>
      <c r="E33" s="27" t="s">
        <v>34</v>
      </c>
      <c r="F33" s="31">
        <v>22.68</v>
      </c>
      <c r="G33" s="32"/>
      <c r="H33" s="32">
        <f t="shared" si="0"/>
        <v>0</v>
      </c>
      <c r="I33" s="33">
        <v>0</v>
      </c>
      <c r="J33" s="31">
        <f>F33*I33</f>
        <v>0</v>
      </c>
      <c r="K33" s="33">
        <v>0</v>
      </c>
      <c r="L33" s="31">
        <f>F33*K33</f>
        <v>0</v>
      </c>
      <c r="M33" s="34">
        <f t="shared" si="3"/>
        <v>21</v>
      </c>
      <c r="N33" s="35">
        <v>4</v>
      </c>
      <c r="O33" s="36" t="s">
        <v>35</v>
      </c>
      <c r="P33" s="36"/>
    </row>
    <row r="34" spans="1:16" s="25" customFormat="1" ht="13.5" customHeight="1">
      <c r="A34" s="27" t="s">
        <v>91</v>
      </c>
      <c r="B34" s="39">
        <v>6</v>
      </c>
      <c r="C34" s="29" t="s">
        <v>92</v>
      </c>
      <c r="D34" s="30" t="s">
        <v>93</v>
      </c>
      <c r="E34" s="27" t="s">
        <v>34</v>
      </c>
      <c r="F34" s="31">
        <v>22.68</v>
      </c>
      <c r="G34" s="32"/>
      <c r="H34" s="32">
        <f t="shared" si="0"/>
        <v>0</v>
      </c>
      <c r="I34" s="20"/>
      <c r="J34" s="22">
        <f>SUM(J35:J38)</f>
        <v>0</v>
      </c>
      <c r="K34" s="20"/>
      <c r="L34" s="22">
        <f>SUM(L35:L38)</f>
        <v>0</v>
      </c>
      <c r="M34" s="34">
        <f t="shared" si="3"/>
        <v>21</v>
      </c>
      <c r="N34" s="23"/>
      <c r="O34" s="26" t="s">
        <v>30</v>
      </c>
      <c r="P34" s="23"/>
    </row>
    <row r="35" spans="1:16" s="37" customFormat="1" ht="13.5" customHeight="1">
      <c r="A35" s="27" t="s">
        <v>94</v>
      </c>
      <c r="B35" s="28">
        <v>6</v>
      </c>
      <c r="C35" s="29" t="s">
        <v>95</v>
      </c>
      <c r="D35" s="30" t="s">
        <v>96</v>
      </c>
      <c r="E35" s="27" t="s">
        <v>97</v>
      </c>
      <c r="F35" s="31">
        <v>0.56699999999999995</v>
      </c>
      <c r="G35" s="32"/>
      <c r="H35" s="32">
        <f t="shared" si="0"/>
        <v>0</v>
      </c>
      <c r="I35" s="33">
        <v>0</v>
      </c>
      <c r="J35" s="31">
        <f>F35*I35</f>
        <v>0</v>
      </c>
      <c r="K35" s="33">
        <v>0</v>
      </c>
      <c r="L35" s="31">
        <f>F35*K35</f>
        <v>0</v>
      </c>
      <c r="M35" s="34">
        <f t="shared" si="3"/>
        <v>21</v>
      </c>
      <c r="N35" s="35">
        <v>4</v>
      </c>
      <c r="O35" s="36" t="s">
        <v>35</v>
      </c>
      <c r="P35" s="36"/>
    </row>
    <row r="36" spans="1:16" s="37" customFormat="1" ht="13.5" customHeight="1">
      <c r="A36" s="20"/>
      <c r="B36" s="39"/>
      <c r="C36" s="20" t="s">
        <v>35</v>
      </c>
      <c r="D36" s="20" t="s">
        <v>98</v>
      </c>
      <c r="E36" s="20"/>
      <c r="F36" s="20"/>
      <c r="G36" s="20"/>
      <c r="H36" s="21">
        <f>SUM(H37:H38)</f>
        <v>0</v>
      </c>
      <c r="I36" s="33">
        <v>0</v>
      </c>
      <c r="J36" s="31">
        <f>F36*I36</f>
        <v>0</v>
      </c>
      <c r="K36" s="33">
        <v>0</v>
      </c>
      <c r="L36" s="31">
        <f>F36*K36</f>
        <v>0</v>
      </c>
      <c r="M36" s="34"/>
      <c r="N36" s="35">
        <v>4</v>
      </c>
      <c r="O36" s="36" t="s">
        <v>35</v>
      </c>
      <c r="P36" s="36"/>
    </row>
    <row r="37" spans="1:16" s="37" customFormat="1" ht="13.5" customHeight="1">
      <c r="A37" s="27" t="s">
        <v>99</v>
      </c>
      <c r="B37" s="28">
        <v>6</v>
      </c>
      <c r="C37" s="29" t="s">
        <v>100</v>
      </c>
      <c r="D37" s="30" t="s">
        <v>101</v>
      </c>
      <c r="E37" s="27" t="s">
        <v>55</v>
      </c>
      <c r="F37" s="31">
        <v>12.1</v>
      </c>
      <c r="G37" s="32"/>
      <c r="H37" s="32">
        <f>ROUND(F37*G37,2)</f>
        <v>0</v>
      </c>
      <c r="I37" s="33">
        <v>0</v>
      </c>
      <c r="J37" s="31">
        <f>F37*I37</f>
        <v>0</v>
      </c>
      <c r="K37" s="33">
        <v>0</v>
      </c>
      <c r="L37" s="31">
        <f>F37*K37</f>
        <v>0</v>
      </c>
      <c r="M37" s="34">
        <f>$M$16</f>
        <v>21</v>
      </c>
      <c r="N37" s="35">
        <v>4</v>
      </c>
      <c r="O37" s="36" t="s">
        <v>35</v>
      </c>
      <c r="P37" s="36"/>
    </row>
    <row r="38" spans="1:16" s="37" customFormat="1" ht="13.5" customHeight="1">
      <c r="A38" s="27" t="s">
        <v>102</v>
      </c>
      <c r="B38" s="39">
        <v>6</v>
      </c>
      <c r="C38" s="29" t="s">
        <v>103</v>
      </c>
      <c r="D38" s="30" t="s">
        <v>104</v>
      </c>
      <c r="E38" s="27" t="s">
        <v>105</v>
      </c>
      <c r="F38" s="31">
        <v>1</v>
      </c>
      <c r="G38" s="32"/>
      <c r="H38" s="32">
        <f>ROUND(F38*G38,2)</f>
        <v>0</v>
      </c>
      <c r="I38" s="33">
        <v>0</v>
      </c>
      <c r="J38" s="31">
        <f>F38*I38</f>
        <v>0</v>
      </c>
      <c r="K38" s="33">
        <v>0</v>
      </c>
      <c r="L38" s="31">
        <f>F38*K38</f>
        <v>0</v>
      </c>
      <c r="M38" s="34">
        <f>$M$16</f>
        <v>21</v>
      </c>
      <c r="N38" s="35">
        <v>4</v>
      </c>
      <c r="O38" s="36" t="s">
        <v>35</v>
      </c>
      <c r="P38" s="36"/>
    </row>
    <row r="39" spans="1:16" s="25" customFormat="1" ht="13.5" customHeight="1">
      <c r="A39" s="20"/>
      <c r="B39" s="28"/>
      <c r="C39" s="20" t="s">
        <v>41</v>
      </c>
      <c r="D39" s="20" t="s">
        <v>106</v>
      </c>
      <c r="E39" s="20"/>
      <c r="F39" s="20"/>
      <c r="G39" s="20"/>
      <c r="H39" s="21">
        <f>SUM(H40:H42)</f>
        <v>0</v>
      </c>
      <c r="I39" s="20"/>
      <c r="J39" s="22">
        <f>J40</f>
        <v>0</v>
      </c>
      <c r="K39" s="20"/>
      <c r="L39" s="22">
        <f>L40</f>
        <v>0</v>
      </c>
      <c r="M39" s="34"/>
      <c r="N39" s="23"/>
      <c r="O39" s="26" t="s">
        <v>30</v>
      </c>
      <c r="P39" s="23"/>
    </row>
    <row r="40" spans="1:16" s="37" customFormat="1" ht="13.5" customHeight="1">
      <c r="A40" s="27" t="s">
        <v>107</v>
      </c>
      <c r="B40" s="39">
        <v>6</v>
      </c>
      <c r="C40" s="29" t="s">
        <v>108</v>
      </c>
      <c r="D40" s="30" t="s">
        <v>109</v>
      </c>
      <c r="E40" s="27" t="s">
        <v>59</v>
      </c>
      <c r="F40" s="31">
        <v>4.1289999999999996</v>
      </c>
      <c r="G40" s="32"/>
      <c r="H40" s="32">
        <f>ROUND(F40*G40,2)</f>
        <v>0</v>
      </c>
      <c r="I40" s="33">
        <v>0</v>
      </c>
      <c r="J40" s="31">
        <f>F40*I40</f>
        <v>0</v>
      </c>
      <c r="K40" s="33">
        <v>0</v>
      </c>
      <c r="L40" s="31">
        <f>F40*K40</f>
        <v>0</v>
      </c>
      <c r="M40" s="34">
        <f>$M$16</f>
        <v>21</v>
      </c>
      <c r="N40" s="35">
        <v>4</v>
      </c>
      <c r="O40" s="36" t="s">
        <v>35</v>
      </c>
      <c r="P40" s="36"/>
    </row>
    <row r="41" spans="1:16" s="37" customFormat="1" ht="13.5" customHeight="1">
      <c r="A41" s="27" t="s">
        <v>110</v>
      </c>
      <c r="B41" s="39">
        <v>6</v>
      </c>
      <c r="C41" s="29" t="s">
        <v>111</v>
      </c>
      <c r="D41" s="30" t="s">
        <v>112</v>
      </c>
      <c r="E41" s="27" t="s">
        <v>59</v>
      </c>
      <c r="F41" s="31">
        <v>13.34</v>
      </c>
      <c r="G41" s="32"/>
      <c r="H41" s="32">
        <f>ROUND(F41*G41,2)</f>
        <v>0</v>
      </c>
      <c r="I41" s="33">
        <v>0</v>
      </c>
      <c r="J41" s="31">
        <f>F41*I41</f>
        <v>0</v>
      </c>
      <c r="K41" s="33">
        <v>0</v>
      </c>
      <c r="L41" s="31">
        <f>F41*K41</f>
        <v>0</v>
      </c>
      <c r="M41" s="34">
        <f>$M$16</f>
        <v>21</v>
      </c>
      <c r="N41" s="35">
        <v>64</v>
      </c>
      <c r="O41" s="36" t="s">
        <v>35</v>
      </c>
      <c r="P41" s="36"/>
    </row>
    <row r="42" spans="1:16" ht="13.5" customHeight="1">
      <c r="A42" s="27" t="s">
        <v>113</v>
      </c>
      <c r="B42" s="39">
        <v>6</v>
      </c>
      <c r="C42" s="29" t="s">
        <v>114</v>
      </c>
      <c r="D42" s="30" t="s">
        <v>115</v>
      </c>
      <c r="E42" s="27" t="s">
        <v>34</v>
      </c>
      <c r="F42" s="31">
        <v>18.573</v>
      </c>
      <c r="G42" s="32"/>
      <c r="H42" s="32">
        <f>ROUND(F42*G42,2)</f>
        <v>0</v>
      </c>
      <c r="I42" s="42"/>
      <c r="J42" s="42"/>
      <c r="K42" s="42"/>
      <c r="L42" s="42"/>
      <c r="M42" s="34">
        <f>$M$16</f>
        <v>21</v>
      </c>
      <c r="N42" s="43"/>
      <c r="O42" s="43"/>
      <c r="P42" s="43"/>
    </row>
    <row r="43" spans="1:16" ht="13.5" customHeight="1">
      <c r="A43" s="20"/>
      <c r="B43" s="39"/>
      <c r="C43" s="20" t="s">
        <v>44</v>
      </c>
      <c r="D43" s="20" t="s">
        <v>116</v>
      </c>
      <c r="E43" s="20"/>
      <c r="F43" s="20"/>
      <c r="G43" s="20"/>
      <c r="H43" s="21">
        <f>SUM(H44:H49)</f>
        <v>0</v>
      </c>
      <c r="I43" s="42"/>
      <c r="J43" s="42"/>
      <c r="K43" s="42"/>
      <c r="L43" s="42"/>
      <c r="M43" s="34"/>
      <c r="N43" s="43"/>
      <c r="O43" s="43"/>
      <c r="P43" s="43"/>
    </row>
    <row r="44" spans="1:16" ht="13.5" customHeight="1">
      <c r="A44" s="27" t="s">
        <v>117</v>
      </c>
      <c r="B44" s="28">
        <v>6</v>
      </c>
      <c r="C44" s="29" t="s">
        <v>118</v>
      </c>
      <c r="D44" s="30" t="s">
        <v>119</v>
      </c>
      <c r="E44" s="27" t="s">
        <v>34</v>
      </c>
      <c r="F44" s="31">
        <v>30.09</v>
      </c>
      <c r="G44" s="32"/>
      <c r="H44" s="32">
        <f t="shared" ref="H44:H49" si="4">ROUND(F44*G44,2)</f>
        <v>0</v>
      </c>
      <c r="I44" s="42"/>
      <c r="J44" s="42"/>
      <c r="K44" s="42"/>
      <c r="L44" s="42"/>
      <c r="M44" s="34">
        <f>$M$16</f>
        <v>21</v>
      </c>
      <c r="N44" s="43"/>
      <c r="O44" s="43"/>
      <c r="P44" s="43"/>
    </row>
    <row r="45" spans="1:16" ht="24.95" customHeight="1">
      <c r="A45" s="27" t="s">
        <v>120</v>
      </c>
      <c r="B45" s="28">
        <v>6</v>
      </c>
      <c r="C45" s="29" t="s">
        <v>121</v>
      </c>
      <c r="D45" s="30" t="s">
        <v>122</v>
      </c>
      <c r="E45" s="27" t="s">
        <v>34</v>
      </c>
      <c r="F45" s="31">
        <v>30.09</v>
      </c>
      <c r="G45" s="32"/>
      <c r="H45" s="32">
        <f t="shared" si="4"/>
        <v>0</v>
      </c>
      <c r="I45" s="42"/>
      <c r="J45" s="42"/>
      <c r="K45" s="42"/>
      <c r="L45" s="42"/>
      <c r="M45" s="34">
        <f>$M$16</f>
        <v>21</v>
      </c>
      <c r="N45" s="43"/>
      <c r="O45" s="43"/>
      <c r="P45" s="43"/>
    </row>
    <row r="46" spans="1:16" s="37" customFormat="1" ht="24.95" customHeight="1">
      <c r="A46" s="27" t="s">
        <v>123</v>
      </c>
      <c r="B46" s="39">
        <v>3</v>
      </c>
      <c r="C46" s="29" t="s">
        <v>124</v>
      </c>
      <c r="D46" s="30" t="s">
        <v>125</v>
      </c>
      <c r="E46" s="27" t="s">
        <v>34</v>
      </c>
      <c r="F46" s="31">
        <v>45.6</v>
      </c>
      <c r="G46" s="32"/>
      <c r="H46" s="32">
        <f t="shared" si="4"/>
        <v>0</v>
      </c>
      <c r="I46" s="42"/>
      <c r="J46" s="42"/>
      <c r="K46" s="42"/>
      <c r="L46" s="42"/>
      <c r="M46" s="34">
        <f>$M$16</f>
        <v>21</v>
      </c>
      <c r="N46" s="44"/>
    </row>
    <row r="47" spans="1:16" ht="24.95" customHeight="1">
      <c r="A47" s="27" t="s">
        <v>126</v>
      </c>
      <c r="B47" s="39">
        <v>6</v>
      </c>
      <c r="C47" s="29" t="s">
        <v>127</v>
      </c>
      <c r="D47" s="30" t="s">
        <v>128</v>
      </c>
      <c r="E47" s="27" t="s">
        <v>34</v>
      </c>
      <c r="F47" s="31">
        <v>45.6</v>
      </c>
      <c r="G47" s="32"/>
      <c r="H47" s="32">
        <f t="shared" si="4"/>
        <v>0</v>
      </c>
      <c r="I47" s="42"/>
      <c r="J47" s="42"/>
      <c r="K47" s="42"/>
      <c r="L47" s="42"/>
      <c r="M47" s="34">
        <f t="shared" ref="M47:M74" si="5">$M$16</f>
        <v>21</v>
      </c>
      <c r="N47" s="43"/>
      <c r="O47" s="43"/>
      <c r="P47" s="43"/>
    </row>
    <row r="48" spans="1:16" ht="24.95" customHeight="1">
      <c r="A48" s="27" t="s">
        <v>129</v>
      </c>
      <c r="B48" s="39">
        <v>6</v>
      </c>
      <c r="C48" s="29" t="s">
        <v>130</v>
      </c>
      <c r="D48" s="30" t="s">
        <v>131</v>
      </c>
      <c r="E48" s="27" t="s">
        <v>34</v>
      </c>
      <c r="F48" s="31">
        <v>45.6</v>
      </c>
      <c r="G48" s="32"/>
      <c r="H48" s="32">
        <f t="shared" si="4"/>
        <v>0</v>
      </c>
      <c r="I48" s="42"/>
      <c r="J48" s="42"/>
      <c r="K48" s="42"/>
      <c r="L48" s="42"/>
      <c r="M48" s="34">
        <f t="shared" si="5"/>
        <v>21</v>
      </c>
      <c r="N48" s="43"/>
      <c r="O48" s="43"/>
      <c r="P48" s="43"/>
    </row>
    <row r="49" spans="1:18" ht="13.5" customHeight="1">
      <c r="A49" s="27" t="s">
        <v>132</v>
      </c>
      <c r="B49" s="28">
        <v>6</v>
      </c>
      <c r="C49" s="29" t="s">
        <v>133</v>
      </c>
      <c r="D49" s="30" t="s">
        <v>134</v>
      </c>
      <c r="E49" s="27" t="s">
        <v>55</v>
      </c>
      <c r="F49" s="31">
        <v>16.2</v>
      </c>
      <c r="G49" s="32"/>
      <c r="H49" s="32">
        <f t="shared" si="4"/>
        <v>0</v>
      </c>
      <c r="I49" s="42"/>
      <c r="J49" s="42"/>
      <c r="K49" s="42"/>
      <c r="L49" s="42"/>
      <c r="M49" s="34">
        <f t="shared" si="5"/>
        <v>21</v>
      </c>
      <c r="N49" s="43"/>
      <c r="O49" s="43"/>
      <c r="P49" s="43"/>
    </row>
    <row r="50" spans="1:18" ht="13.5" customHeight="1">
      <c r="A50" s="20"/>
      <c r="B50" s="39"/>
      <c r="C50" s="20" t="s">
        <v>56</v>
      </c>
      <c r="D50" s="20" t="s">
        <v>135</v>
      </c>
      <c r="E50" s="20"/>
      <c r="F50" s="20"/>
      <c r="G50" s="20"/>
      <c r="H50" s="21">
        <f>SUM(H51:H61)</f>
        <v>0</v>
      </c>
      <c r="I50" s="42"/>
      <c r="J50" s="42"/>
      <c r="K50" s="42"/>
      <c r="L50" s="42"/>
      <c r="M50" s="34"/>
      <c r="N50" s="43"/>
      <c r="O50" s="43"/>
      <c r="P50" s="43"/>
    </row>
    <row r="51" spans="1:18" ht="13.5" customHeight="1">
      <c r="A51" s="27" t="s">
        <v>136</v>
      </c>
      <c r="B51" s="28">
        <v>6</v>
      </c>
      <c r="C51" s="29" t="s">
        <v>137</v>
      </c>
      <c r="D51" s="30" t="s">
        <v>138</v>
      </c>
      <c r="E51" s="27" t="s">
        <v>55</v>
      </c>
      <c r="F51" s="31">
        <v>12.1</v>
      </c>
      <c r="G51" s="32"/>
      <c r="H51" s="32">
        <f t="shared" ref="H51:H61" si="6">ROUND(F51*G51,2)</f>
        <v>0</v>
      </c>
      <c r="I51" s="42"/>
      <c r="J51" s="42"/>
      <c r="K51" s="42"/>
      <c r="L51" s="42"/>
      <c r="M51" s="34">
        <f t="shared" si="5"/>
        <v>21</v>
      </c>
      <c r="N51" s="43"/>
      <c r="O51" s="43"/>
      <c r="P51" s="43"/>
    </row>
    <row r="52" spans="1:18" ht="24.95" customHeight="1">
      <c r="A52" s="27" t="s">
        <v>139</v>
      </c>
      <c r="B52" s="39">
        <v>6</v>
      </c>
      <c r="C52" s="29" t="s">
        <v>140</v>
      </c>
      <c r="D52" s="30" t="s">
        <v>141</v>
      </c>
      <c r="E52" s="27" t="s">
        <v>55</v>
      </c>
      <c r="F52" s="31">
        <v>12.1</v>
      </c>
      <c r="G52" s="32"/>
      <c r="H52" s="32">
        <f t="shared" si="6"/>
        <v>0</v>
      </c>
      <c r="I52" s="42"/>
      <c r="J52" s="42"/>
      <c r="K52" s="42"/>
      <c r="L52" s="42"/>
      <c r="M52" s="34">
        <f t="shared" si="5"/>
        <v>21</v>
      </c>
      <c r="N52" s="43"/>
      <c r="O52" s="43"/>
      <c r="P52" s="43"/>
    </row>
    <row r="53" spans="1:18" ht="24.95" customHeight="1">
      <c r="A53" s="27" t="s">
        <v>142</v>
      </c>
      <c r="B53" s="28">
        <v>6</v>
      </c>
      <c r="C53" s="29" t="s">
        <v>143</v>
      </c>
      <c r="D53" s="30" t="s">
        <v>144</v>
      </c>
      <c r="E53" s="27" t="s">
        <v>55</v>
      </c>
      <c r="F53" s="31">
        <v>12.1</v>
      </c>
      <c r="G53" s="32"/>
      <c r="H53" s="32">
        <f t="shared" si="6"/>
        <v>0</v>
      </c>
      <c r="I53" s="42"/>
      <c r="J53" s="42"/>
      <c r="K53" s="42"/>
      <c r="L53" s="42"/>
      <c r="M53" s="34">
        <f t="shared" si="5"/>
        <v>21</v>
      </c>
      <c r="N53" s="43"/>
      <c r="O53" s="43"/>
      <c r="P53" s="43"/>
    </row>
    <row r="54" spans="1:18" ht="13.5" customHeight="1">
      <c r="A54" s="27" t="s">
        <v>145</v>
      </c>
      <c r="B54" s="39">
        <v>6</v>
      </c>
      <c r="C54" s="29" t="s">
        <v>146</v>
      </c>
      <c r="D54" s="30" t="s">
        <v>147</v>
      </c>
      <c r="E54" s="27" t="s">
        <v>148</v>
      </c>
      <c r="F54" s="31">
        <v>1</v>
      </c>
      <c r="G54" s="32"/>
      <c r="H54" s="32">
        <f t="shared" si="6"/>
        <v>0</v>
      </c>
      <c r="I54" s="42"/>
      <c r="J54" s="42"/>
      <c r="K54" s="42"/>
      <c r="L54" s="42"/>
      <c r="M54" s="34">
        <f t="shared" si="5"/>
        <v>21</v>
      </c>
      <c r="N54" s="43"/>
      <c r="O54" s="43"/>
      <c r="P54" s="43"/>
    </row>
    <row r="55" spans="1:18" ht="24.95" customHeight="1">
      <c r="A55" s="27" t="s">
        <v>149</v>
      </c>
      <c r="B55" s="28">
        <v>6</v>
      </c>
      <c r="C55" s="29" t="s">
        <v>150</v>
      </c>
      <c r="D55" s="30" t="s">
        <v>151</v>
      </c>
      <c r="E55" s="27" t="s">
        <v>55</v>
      </c>
      <c r="F55" s="31">
        <v>7.41</v>
      </c>
      <c r="G55" s="32"/>
      <c r="H55" s="32">
        <f t="shared" si="6"/>
        <v>0</v>
      </c>
      <c r="I55" s="42"/>
      <c r="J55" s="42"/>
      <c r="K55" s="42"/>
      <c r="L55" s="42"/>
      <c r="M55" s="34">
        <f t="shared" si="5"/>
        <v>21</v>
      </c>
      <c r="N55" s="43"/>
      <c r="O55" s="43"/>
      <c r="P55" s="43"/>
    </row>
    <row r="56" spans="1:18" ht="13.5" customHeight="1">
      <c r="A56" s="27" t="s">
        <v>152</v>
      </c>
      <c r="B56" s="39">
        <v>6</v>
      </c>
      <c r="C56" s="29" t="s">
        <v>153</v>
      </c>
      <c r="D56" s="30" t="s">
        <v>154</v>
      </c>
      <c r="E56" s="27" t="s">
        <v>55</v>
      </c>
      <c r="F56" s="31">
        <v>7.5209999999999999</v>
      </c>
      <c r="G56" s="32"/>
      <c r="H56" s="32">
        <f t="shared" si="6"/>
        <v>0</v>
      </c>
      <c r="I56" s="42"/>
      <c r="J56" s="42"/>
      <c r="K56" s="42"/>
      <c r="L56" s="42"/>
      <c r="M56" s="34">
        <f t="shared" si="5"/>
        <v>21</v>
      </c>
      <c r="N56" s="43"/>
      <c r="O56" s="43"/>
      <c r="P56" s="43"/>
    </row>
    <row r="57" spans="1:18" ht="24.95" customHeight="1">
      <c r="A57" s="27" t="s">
        <v>155</v>
      </c>
      <c r="B57" s="28">
        <v>6</v>
      </c>
      <c r="C57" s="29" t="s">
        <v>156</v>
      </c>
      <c r="D57" s="30" t="s">
        <v>157</v>
      </c>
      <c r="E57" s="27" t="s">
        <v>105</v>
      </c>
      <c r="F57" s="31">
        <v>1</v>
      </c>
      <c r="G57" s="32"/>
      <c r="H57" s="32">
        <f t="shared" si="6"/>
        <v>0</v>
      </c>
      <c r="I57" s="42"/>
      <c r="J57" s="42"/>
      <c r="K57" s="42"/>
      <c r="L57" s="42"/>
      <c r="M57" s="34">
        <f t="shared" si="5"/>
        <v>21</v>
      </c>
      <c r="N57" s="43"/>
      <c r="O57" s="43"/>
      <c r="P57" s="43"/>
      <c r="Q57" s="4">
        <f>2*3.14*0.5*3*1</f>
        <v>9.42</v>
      </c>
      <c r="R57" s="4" t="s">
        <v>34</v>
      </c>
    </row>
    <row r="58" spans="1:18" ht="24.95" customHeight="1">
      <c r="A58" s="27" t="s">
        <v>158</v>
      </c>
      <c r="B58" s="39">
        <v>6</v>
      </c>
      <c r="C58" s="29" t="s">
        <v>159</v>
      </c>
      <c r="D58" s="30" t="s">
        <v>160</v>
      </c>
      <c r="E58" s="27" t="s">
        <v>148</v>
      </c>
      <c r="F58" s="31">
        <v>1</v>
      </c>
      <c r="G58" s="32"/>
      <c r="H58" s="32">
        <f t="shared" si="6"/>
        <v>0</v>
      </c>
      <c r="I58" s="42"/>
      <c r="J58" s="42"/>
      <c r="K58" s="42"/>
      <c r="L58" s="42"/>
      <c r="M58" s="34">
        <f t="shared" si="5"/>
        <v>21</v>
      </c>
      <c r="N58" s="43"/>
      <c r="O58" s="43"/>
      <c r="P58" s="43"/>
    </row>
    <row r="59" spans="1:18" ht="13.5" customHeight="1">
      <c r="A59" s="27" t="s">
        <v>161</v>
      </c>
      <c r="B59" s="28">
        <v>6</v>
      </c>
      <c r="C59" s="29" t="s">
        <v>162</v>
      </c>
      <c r="D59" s="30" t="s">
        <v>163</v>
      </c>
      <c r="E59" s="27" t="s">
        <v>105</v>
      </c>
      <c r="F59" s="31">
        <v>1</v>
      </c>
      <c r="G59" s="32"/>
      <c r="H59" s="32">
        <f t="shared" si="6"/>
        <v>0</v>
      </c>
      <c r="I59" s="42"/>
      <c r="J59" s="42"/>
      <c r="K59" s="42"/>
      <c r="L59" s="42"/>
      <c r="M59" s="34">
        <f t="shared" si="5"/>
        <v>21</v>
      </c>
      <c r="N59" s="43"/>
      <c r="O59" s="43"/>
      <c r="P59" s="43"/>
    </row>
    <row r="60" spans="1:18" ht="13.5" customHeight="1">
      <c r="A60" s="27" t="s">
        <v>164</v>
      </c>
      <c r="B60" s="39">
        <v>6</v>
      </c>
      <c r="C60" s="29" t="s">
        <v>165</v>
      </c>
      <c r="D60" s="30" t="s">
        <v>166</v>
      </c>
      <c r="E60" s="27" t="s">
        <v>105</v>
      </c>
      <c r="F60" s="31">
        <v>1</v>
      </c>
      <c r="G60" s="32"/>
      <c r="H60" s="32">
        <f t="shared" si="6"/>
        <v>0</v>
      </c>
      <c r="I60" s="42"/>
      <c r="J60" s="42"/>
      <c r="K60" s="42"/>
      <c r="L60" s="42"/>
      <c r="M60" s="34">
        <f t="shared" si="5"/>
        <v>21</v>
      </c>
      <c r="N60" s="43"/>
      <c r="O60" s="43"/>
      <c r="P60" s="43"/>
    </row>
    <row r="61" spans="1:18" ht="24.95" customHeight="1">
      <c r="A61" s="27" t="s">
        <v>167</v>
      </c>
      <c r="B61" s="28">
        <v>6</v>
      </c>
      <c r="C61" s="29" t="s">
        <v>168</v>
      </c>
      <c r="D61" s="30" t="s">
        <v>169</v>
      </c>
      <c r="E61" s="27" t="s">
        <v>34</v>
      </c>
      <c r="F61" s="31">
        <v>9.42</v>
      </c>
      <c r="G61" s="32"/>
      <c r="H61" s="32">
        <f t="shared" si="6"/>
        <v>0</v>
      </c>
      <c r="I61" s="42"/>
      <c r="J61" s="42"/>
      <c r="K61" s="42"/>
      <c r="L61" s="42"/>
      <c r="M61" s="34">
        <f t="shared" si="5"/>
        <v>21</v>
      </c>
      <c r="N61" s="43"/>
      <c r="O61" s="43"/>
      <c r="P61" s="43"/>
      <c r="Q61" s="4">
        <f>H61/Q57</f>
        <v>0</v>
      </c>
    </row>
    <row r="62" spans="1:18" ht="13.5" customHeight="1">
      <c r="A62" s="20"/>
      <c r="B62" s="39"/>
      <c r="C62" s="20" t="s">
        <v>60</v>
      </c>
      <c r="D62" s="20" t="s">
        <v>170</v>
      </c>
      <c r="E62" s="20"/>
      <c r="F62" s="20"/>
      <c r="G62" s="20"/>
      <c r="H62" s="21">
        <f>SUM(H63:H66)</f>
        <v>0</v>
      </c>
      <c r="I62" s="42"/>
      <c r="J62" s="42"/>
      <c r="K62" s="42"/>
      <c r="L62" s="42"/>
      <c r="M62" s="34"/>
      <c r="N62" s="43"/>
      <c r="O62" s="43"/>
      <c r="P62" s="43"/>
    </row>
    <row r="63" spans="1:18" ht="13.5" customHeight="1">
      <c r="A63" s="27" t="s">
        <v>171</v>
      </c>
      <c r="B63" s="28">
        <v>6</v>
      </c>
      <c r="C63" s="29" t="s">
        <v>172</v>
      </c>
      <c r="D63" s="30" t="s">
        <v>173</v>
      </c>
      <c r="E63" s="27" t="s">
        <v>55</v>
      </c>
      <c r="F63" s="31">
        <v>31.02</v>
      </c>
      <c r="G63" s="32"/>
      <c r="H63" s="32">
        <f>ROUND(F63*G63,2)</f>
        <v>0</v>
      </c>
      <c r="I63" s="42"/>
      <c r="J63" s="42"/>
      <c r="K63" s="42"/>
      <c r="L63" s="42"/>
      <c r="M63" s="34">
        <f t="shared" si="5"/>
        <v>21</v>
      </c>
      <c r="N63" s="43"/>
      <c r="O63" s="43"/>
      <c r="P63" s="43"/>
    </row>
    <row r="64" spans="1:18" ht="13.5" customHeight="1">
      <c r="A64" s="27" t="s">
        <v>174</v>
      </c>
      <c r="B64" s="28">
        <v>6</v>
      </c>
      <c r="C64" s="29" t="s">
        <v>175</v>
      </c>
      <c r="D64" s="30" t="s">
        <v>176</v>
      </c>
      <c r="E64" s="27" t="s">
        <v>87</v>
      </c>
      <c r="F64" s="31">
        <v>41.040999999999997</v>
      </c>
      <c r="G64" s="32"/>
      <c r="H64" s="32">
        <f>ROUND(F64*G64,2)</f>
        <v>0</v>
      </c>
      <c r="I64" s="42"/>
      <c r="J64" s="42"/>
      <c r="K64" s="42"/>
      <c r="L64" s="42"/>
      <c r="M64" s="34">
        <f t="shared" si="5"/>
        <v>21</v>
      </c>
      <c r="N64" s="43"/>
      <c r="O64" s="43"/>
      <c r="P64" s="43"/>
    </row>
    <row r="65" spans="1:16" ht="13.5" customHeight="1">
      <c r="A65" s="27" t="s">
        <v>177</v>
      </c>
      <c r="B65" s="39">
        <v>6</v>
      </c>
      <c r="C65" s="29" t="s">
        <v>178</v>
      </c>
      <c r="D65" s="30" t="s">
        <v>179</v>
      </c>
      <c r="E65" s="27" t="s">
        <v>87</v>
      </c>
      <c r="F65" s="31">
        <v>369.36900000000003</v>
      </c>
      <c r="G65" s="32"/>
      <c r="H65" s="32">
        <f>ROUND(F65*G65,2)</f>
        <v>0</v>
      </c>
      <c r="I65" s="42"/>
      <c r="J65" s="42"/>
      <c r="K65" s="42"/>
      <c r="L65" s="42"/>
      <c r="M65" s="34">
        <f t="shared" si="5"/>
        <v>21</v>
      </c>
      <c r="N65" s="43"/>
      <c r="O65" s="43"/>
      <c r="P65" s="43"/>
    </row>
    <row r="66" spans="1:16" ht="13.5" customHeight="1">
      <c r="A66" s="27" t="s">
        <v>180</v>
      </c>
      <c r="B66" s="28">
        <v>6</v>
      </c>
      <c r="C66" s="29" t="s">
        <v>181</v>
      </c>
      <c r="D66" s="30" t="s">
        <v>182</v>
      </c>
      <c r="E66" s="27" t="s">
        <v>87</v>
      </c>
      <c r="F66" s="31">
        <v>41.040999999999997</v>
      </c>
      <c r="G66" s="32"/>
      <c r="H66" s="32">
        <f>ROUND(F66*G66,2)</f>
        <v>0</v>
      </c>
      <c r="I66" s="42"/>
      <c r="J66" s="42"/>
      <c r="K66" s="42"/>
      <c r="L66" s="42"/>
      <c r="M66" s="34">
        <f t="shared" si="5"/>
        <v>21</v>
      </c>
      <c r="N66" s="43"/>
      <c r="O66" s="43"/>
      <c r="P66" s="43"/>
    </row>
    <row r="67" spans="1:16" ht="13.5" customHeight="1">
      <c r="A67" s="20"/>
      <c r="B67" s="39"/>
      <c r="C67" s="20" t="s">
        <v>183</v>
      </c>
      <c r="D67" s="20" t="s">
        <v>184</v>
      </c>
      <c r="E67" s="20"/>
      <c r="F67" s="20"/>
      <c r="G67" s="20"/>
      <c r="H67" s="21">
        <f>H68</f>
        <v>0</v>
      </c>
      <c r="I67" s="42"/>
      <c r="J67" s="42"/>
      <c r="K67" s="42"/>
      <c r="L67" s="42"/>
      <c r="M67" s="34"/>
      <c r="N67" s="43"/>
      <c r="O67" s="43"/>
      <c r="P67" s="43"/>
    </row>
    <row r="68" spans="1:16" ht="13.5" customHeight="1">
      <c r="A68" s="27" t="s">
        <v>185</v>
      </c>
      <c r="B68" s="28">
        <v>6</v>
      </c>
      <c r="C68" s="29" t="s">
        <v>186</v>
      </c>
      <c r="D68" s="30" t="s">
        <v>187</v>
      </c>
      <c r="E68" s="27" t="s">
        <v>87</v>
      </c>
      <c r="F68" s="31">
        <v>99.614999999999995</v>
      </c>
      <c r="G68" s="32"/>
      <c r="H68" s="32">
        <f>ROUND(F68*G68,2)</f>
        <v>0</v>
      </c>
      <c r="I68" s="42"/>
      <c r="J68" s="42"/>
      <c r="K68" s="42"/>
      <c r="L68" s="42"/>
      <c r="M68" s="34">
        <f t="shared" si="5"/>
        <v>21</v>
      </c>
      <c r="N68" s="43"/>
      <c r="O68" s="43"/>
      <c r="P68" s="43"/>
    </row>
    <row r="69" spans="1:16" ht="13.5" customHeight="1">
      <c r="A69" s="20"/>
      <c r="B69" s="39"/>
      <c r="C69" s="20" t="s">
        <v>188</v>
      </c>
      <c r="D69" s="20" t="s">
        <v>189</v>
      </c>
      <c r="E69" s="20"/>
      <c r="F69" s="20"/>
      <c r="G69" s="20"/>
      <c r="H69" s="21">
        <f>H70</f>
        <v>0</v>
      </c>
      <c r="I69" s="42"/>
      <c r="J69" s="42"/>
      <c r="K69" s="42"/>
      <c r="L69" s="42"/>
      <c r="M69" s="34"/>
      <c r="N69" s="43"/>
      <c r="O69" s="43"/>
      <c r="P69" s="43"/>
    </row>
    <row r="70" spans="1:16" ht="13.5" customHeight="1">
      <c r="A70" s="20"/>
      <c r="B70" s="28"/>
      <c r="C70" s="20" t="s">
        <v>190</v>
      </c>
      <c r="D70" s="20" t="s">
        <v>191</v>
      </c>
      <c r="E70" s="20"/>
      <c r="F70" s="20"/>
      <c r="G70" s="20"/>
      <c r="H70" s="21">
        <f>SUM(H71:H74)</f>
        <v>0</v>
      </c>
      <c r="I70" s="42"/>
      <c r="J70" s="42"/>
      <c r="K70" s="42"/>
      <c r="L70" s="42"/>
      <c r="M70" s="34"/>
      <c r="N70" s="43"/>
      <c r="O70" s="43"/>
      <c r="P70" s="43"/>
    </row>
    <row r="71" spans="1:16" ht="13.5" customHeight="1">
      <c r="A71" s="27" t="s">
        <v>192</v>
      </c>
      <c r="B71" s="39">
        <v>6</v>
      </c>
      <c r="C71" s="29" t="s">
        <v>193</v>
      </c>
      <c r="D71" s="30" t="s">
        <v>194</v>
      </c>
      <c r="E71" s="27" t="s">
        <v>105</v>
      </c>
      <c r="F71" s="31">
        <v>1</v>
      </c>
      <c r="G71" s="32"/>
      <c r="H71" s="32">
        <f>ROUND(F71*G71,2)</f>
        <v>0</v>
      </c>
      <c r="I71" s="42"/>
      <c r="J71" s="42"/>
      <c r="K71" s="42"/>
      <c r="L71" s="42"/>
      <c r="M71" s="34">
        <f t="shared" si="5"/>
        <v>21</v>
      </c>
      <c r="N71" s="43"/>
      <c r="O71" s="43"/>
      <c r="P71" s="43"/>
    </row>
    <row r="72" spans="1:16" ht="13.5" customHeight="1">
      <c r="A72" s="27" t="s">
        <v>195</v>
      </c>
      <c r="B72" s="28">
        <v>6</v>
      </c>
      <c r="C72" s="29" t="s">
        <v>196</v>
      </c>
      <c r="D72" s="30" t="s">
        <v>197</v>
      </c>
      <c r="E72" s="27" t="s">
        <v>105</v>
      </c>
      <c r="F72" s="31">
        <v>1</v>
      </c>
      <c r="G72" s="32"/>
      <c r="H72" s="32">
        <f>ROUND(F72*G72,2)</f>
        <v>0</v>
      </c>
      <c r="I72" s="42"/>
      <c r="J72" s="42"/>
      <c r="K72" s="42"/>
      <c r="L72" s="42"/>
      <c r="M72" s="34">
        <f t="shared" si="5"/>
        <v>21</v>
      </c>
      <c r="N72" s="43"/>
      <c r="O72" s="43"/>
      <c r="P72" s="43"/>
    </row>
    <row r="73" spans="1:16" ht="13.5" customHeight="1">
      <c r="A73" s="27" t="s">
        <v>198</v>
      </c>
      <c r="B73" s="39">
        <v>6</v>
      </c>
      <c r="C73" s="29" t="s">
        <v>199</v>
      </c>
      <c r="D73" s="30" t="s">
        <v>200</v>
      </c>
      <c r="E73" s="27" t="s">
        <v>55</v>
      </c>
      <c r="F73" s="31">
        <v>7.41</v>
      </c>
      <c r="G73" s="32"/>
      <c r="H73" s="32">
        <f>ROUND(F73*G73,2)</f>
        <v>0</v>
      </c>
      <c r="I73" s="42"/>
      <c r="J73" s="42"/>
      <c r="K73" s="42"/>
      <c r="L73" s="42"/>
      <c r="M73" s="34">
        <f t="shared" si="5"/>
        <v>21</v>
      </c>
      <c r="N73" s="43"/>
      <c r="O73" s="43"/>
      <c r="P73" s="43"/>
    </row>
    <row r="74" spans="1:16" ht="13.5" customHeight="1">
      <c r="A74" s="27" t="s">
        <v>201</v>
      </c>
      <c r="B74" s="28">
        <v>6</v>
      </c>
      <c r="C74" s="29" t="s">
        <v>202</v>
      </c>
      <c r="D74" s="30" t="s">
        <v>203</v>
      </c>
      <c r="E74" s="27" t="s">
        <v>55</v>
      </c>
      <c r="F74" s="31">
        <v>22.1</v>
      </c>
      <c r="G74" s="32"/>
      <c r="H74" s="32">
        <f>ROUND(F74*G74,2)</f>
        <v>0</v>
      </c>
      <c r="I74" s="42"/>
      <c r="J74" s="42"/>
      <c r="K74" s="42"/>
      <c r="L74" s="42"/>
      <c r="M74" s="34">
        <f t="shared" si="5"/>
        <v>21</v>
      </c>
      <c r="N74" s="43"/>
      <c r="O74" s="43"/>
      <c r="P74" s="43"/>
    </row>
    <row r="75" spans="1:16" ht="13.5" customHeight="1">
      <c r="A75" s="45"/>
      <c r="B75" s="42"/>
      <c r="C75" s="45"/>
      <c r="D75" s="45" t="s">
        <v>204</v>
      </c>
      <c r="E75" s="45"/>
      <c r="F75" s="45"/>
      <c r="G75" s="45"/>
      <c r="H75" s="46">
        <f>H14+H69</f>
        <v>0</v>
      </c>
      <c r="I75" s="42"/>
      <c r="J75" s="42"/>
      <c r="K75" s="42"/>
      <c r="L75" s="42"/>
      <c r="M75" s="42"/>
      <c r="N75" s="43"/>
      <c r="O75" s="43"/>
      <c r="P75" s="43"/>
    </row>
    <row r="76" spans="1:16" ht="13.5" customHeight="1"/>
  </sheetData>
  <mergeCells count="1">
    <mergeCell ref="B9:C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opLeftCell="A85" workbookViewId="0">
      <selection sqref="A1:XFD1048576"/>
    </sheetView>
  </sheetViews>
  <sheetFormatPr defaultRowHeight="15"/>
  <cols>
    <col min="1" max="1" width="10.85546875" style="4" customWidth="1"/>
    <col min="2" max="2" width="4.7109375" style="4" customWidth="1"/>
    <col min="3" max="3" width="12.7109375" style="4" customWidth="1"/>
    <col min="4" max="4" width="41.7109375" style="4" customWidth="1"/>
    <col min="5" max="5" width="4.7109375" style="4" customWidth="1"/>
    <col min="6" max="6" width="9.85546875" style="4" customWidth="1"/>
    <col min="7" max="7" width="52" style="4" customWidth="1"/>
    <col min="8" max="8" width="7" style="4" hidden="1" customWidth="1"/>
    <col min="9" max="9" width="11.28515625" style="4" hidden="1" customWidth="1"/>
    <col min="10" max="256" width="9.140625" style="4"/>
    <col min="257" max="257" width="10.85546875" style="4" customWidth="1"/>
    <col min="258" max="258" width="4.7109375" style="4" customWidth="1"/>
    <col min="259" max="259" width="12.7109375" style="4" customWidth="1"/>
    <col min="260" max="260" width="41.7109375" style="4" customWidth="1"/>
    <col min="261" max="261" width="4.7109375" style="4" customWidth="1"/>
    <col min="262" max="262" width="9.85546875" style="4" customWidth="1"/>
    <col min="263" max="263" width="52" style="4" customWidth="1"/>
    <col min="264" max="265" width="0" style="4" hidden="1" customWidth="1"/>
    <col min="266" max="512" width="9.140625" style="4"/>
    <col min="513" max="513" width="10.85546875" style="4" customWidth="1"/>
    <col min="514" max="514" width="4.7109375" style="4" customWidth="1"/>
    <col min="515" max="515" width="12.7109375" style="4" customWidth="1"/>
    <col min="516" max="516" width="41.7109375" style="4" customWidth="1"/>
    <col min="517" max="517" width="4.7109375" style="4" customWidth="1"/>
    <col min="518" max="518" width="9.85546875" style="4" customWidth="1"/>
    <col min="519" max="519" width="52" style="4" customWidth="1"/>
    <col min="520" max="521" width="0" style="4" hidden="1" customWidth="1"/>
    <col min="522" max="768" width="9.140625" style="4"/>
    <col min="769" max="769" width="10.85546875" style="4" customWidth="1"/>
    <col min="770" max="770" width="4.7109375" style="4" customWidth="1"/>
    <col min="771" max="771" width="12.7109375" style="4" customWidth="1"/>
    <col min="772" max="772" width="41.7109375" style="4" customWidth="1"/>
    <col min="773" max="773" width="4.7109375" style="4" customWidth="1"/>
    <col min="774" max="774" width="9.85546875" style="4" customWidth="1"/>
    <col min="775" max="775" width="52" style="4" customWidth="1"/>
    <col min="776" max="777" width="0" style="4" hidden="1" customWidth="1"/>
    <col min="778" max="1024" width="9.140625" style="4"/>
    <col min="1025" max="1025" width="10.85546875" style="4" customWidth="1"/>
    <col min="1026" max="1026" width="4.7109375" style="4" customWidth="1"/>
    <col min="1027" max="1027" width="12.7109375" style="4" customWidth="1"/>
    <col min="1028" max="1028" width="41.7109375" style="4" customWidth="1"/>
    <col min="1029" max="1029" width="4.7109375" style="4" customWidth="1"/>
    <col min="1030" max="1030" width="9.85546875" style="4" customWidth="1"/>
    <col min="1031" max="1031" width="52" style="4" customWidth="1"/>
    <col min="1032" max="1033" width="0" style="4" hidden="1" customWidth="1"/>
    <col min="1034" max="1280" width="9.140625" style="4"/>
    <col min="1281" max="1281" width="10.85546875" style="4" customWidth="1"/>
    <col min="1282" max="1282" width="4.7109375" style="4" customWidth="1"/>
    <col min="1283" max="1283" width="12.7109375" style="4" customWidth="1"/>
    <col min="1284" max="1284" width="41.7109375" style="4" customWidth="1"/>
    <col min="1285" max="1285" width="4.7109375" style="4" customWidth="1"/>
    <col min="1286" max="1286" width="9.85546875" style="4" customWidth="1"/>
    <col min="1287" max="1287" width="52" style="4" customWidth="1"/>
    <col min="1288" max="1289" width="0" style="4" hidden="1" customWidth="1"/>
    <col min="1290" max="1536" width="9.140625" style="4"/>
    <col min="1537" max="1537" width="10.85546875" style="4" customWidth="1"/>
    <col min="1538" max="1538" width="4.7109375" style="4" customWidth="1"/>
    <col min="1539" max="1539" width="12.7109375" style="4" customWidth="1"/>
    <col min="1540" max="1540" width="41.7109375" style="4" customWidth="1"/>
    <col min="1541" max="1541" width="4.7109375" style="4" customWidth="1"/>
    <col min="1542" max="1542" width="9.85546875" style="4" customWidth="1"/>
    <col min="1543" max="1543" width="52" style="4" customWidth="1"/>
    <col min="1544" max="1545" width="0" style="4" hidden="1" customWidth="1"/>
    <col min="1546" max="1792" width="9.140625" style="4"/>
    <col min="1793" max="1793" width="10.85546875" style="4" customWidth="1"/>
    <col min="1794" max="1794" width="4.7109375" style="4" customWidth="1"/>
    <col min="1795" max="1795" width="12.7109375" style="4" customWidth="1"/>
    <col min="1796" max="1796" width="41.7109375" style="4" customWidth="1"/>
    <col min="1797" max="1797" width="4.7109375" style="4" customWidth="1"/>
    <col min="1798" max="1798" width="9.85546875" style="4" customWidth="1"/>
    <col min="1799" max="1799" width="52" style="4" customWidth="1"/>
    <col min="1800" max="1801" width="0" style="4" hidden="1" customWidth="1"/>
    <col min="1802" max="2048" width="9.140625" style="4"/>
    <col min="2049" max="2049" width="10.85546875" style="4" customWidth="1"/>
    <col min="2050" max="2050" width="4.7109375" style="4" customWidth="1"/>
    <col min="2051" max="2051" width="12.7109375" style="4" customWidth="1"/>
    <col min="2052" max="2052" width="41.7109375" style="4" customWidth="1"/>
    <col min="2053" max="2053" width="4.7109375" style="4" customWidth="1"/>
    <col min="2054" max="2054" width="9.85546875" style="4" customWidth="1"/>
    <col min="2055" max="2055" width="52" style="4" customWidth="1"/>
    <col min="2056" max="2057" width="0" style="4" hidden="1" customWidth="1"/>
    <col min="2058" max="2304" width="9.140625" style="4"/>
    <col min="2305" max="2305" width="10.85546875" style="4" customWidth="1"/>
    <col min="2306" max="2306" width="4.7109375" style="4" customWidth="1"/>
    <col min="2307" max="2307" width="12.7109375" style="4" customWidth="1"/>
    <col min="2308" max="2308" width="41.7109375" style="4" customWidth="1"/>
    <col min="2309" max="2309" width="4.7109375" style="4" customWidth="1"/>
    <col min="2310" max="2310" width="9.85546875" style="4" customWidth="1"/>
    <col min="2311" max="2311" width="52" style="4" customWidth="1"/>
    <col min="2312" max="2313" width="0" style="4" hidden="1" customWidth="1"/>
    <col min="2314" max="2560" width="9.140625" style="4"/>
    <col min="2561" max="2561" width="10.85546875" style="4" customWidth="1"/>
    <col min="2562" max="2562" width="4.7109375" style="4" customWidth="1"/>
    <col min="2563" max="2563" width="12.7109375" style="4" customWidth="1"/>
    <col min="2564" max="2564" width="41.7109375" style="4" customWidth="1"/>
    <col min="2565" max="2565" width="4.7109375" style="4" customWidth="1"/>
    <col min="2566" max="2566" width="9.85546875" style="4" customWidth="1"/>
    <col min="2567" max="2567" width="52" style="4" customWidth="1"/>
    <col min="2568" max="2569" width="0" style="4" hidden="1" customWidth="1"/>
    <col min="2570" max="2816" width="9.140625" style="4"/>
    <col min="2817" max="2817" width="10.85546875" style="4" customWidth="1"/>
    <col min="2818" max="2818" width="4.7109375" style="4" customWidth="1"/>
    <col min="2819" max="2819" width="12.7109375" style="4" customWidth="1"/>
    <col min="2820" max="2820" width="41.7109375" style="4" customWidth="1"/>
    <col min="2821" max="2821" width="4.7109375" style="4" customWidth="1"/>
    <col min="2822" max="2822" width="9.85546875" style="4" customWidth="1"/>
    <col min="2823" max="2823" width="52" style="4" customWidth="1"/>
    <col min="2824" max="2825" width="0" style="4" hidden="1" customWidth="1"/>
    <col min="2826" max="3072" width="9.140625" style="4"/>
    <col min="3073" max="3073" width="10.85546875" style="4" customWidth="1"/>
    <col min="3074" max="3074" width="4.7109375" style="4" customWidth="1"/>
    <col min="3075" max="3075" width="12.7109375" style="4" customWidth="1"/>
    <col min="3076" max="3076" width="41.7109375" style="4" customWidth="1"/>
    <col min="3077" max="3077" width="4.7109375" style="4" customWidth="1"/>
    <col min="3078" max="3078" width="9.85546875" style="4" customWidth="1"/>
    <col min="3079" max="3079" width="52" style="4" customWidth="1"/>
    <col min="3080" max="3081" width="0" style="4" hidden="1" customWidth="1"/>
    <col min="3082" max="3328" width="9.140625" style="4"/>
    <col min="3329" max="3329" width="10.85546875" style="4" customWidth="1"/>
    <col min="3330" max="3330" width="4.7109375" style="4" customWidth="1"/>
    <col min="3331" max="3331" width="12.7109375" style="4" customWidth="1"/>
    <col min="3332" max="3332" width="41.7109375" style="4" customWidth="1"/>
    <col min="3333" max="3333" width="4.7109375" style="4" customWidth="1"/>
    <col min="3334" max="3334" width="9.85546875" style="4" customWidth="1"/>
    <col min="3335" max="3335" width="52" style="4" customWidth="1"/>
    <col min="3336" max="3337" width="0" style="4" hidden="1" customWidth="1"/>
    <col min="3338" max="3584" width="9.140625" style="4"/>
    <col min="3585" max="3585" width="10.85546875" style="4" customWidth="1"/>
    <col min="3586" max="3586" width="4.7109375" style="4" customWidth="1"/>
    <col min="3587" max="3587" width="12.7109375" style="4" customWidth="1"/>
    <col min="3588" max="3588" width="41.7109375" style="4" customWidth="1"/>
    <col min="3589" max="3589" width="4.7109375" style="4" customWidth="1"/>
    <col min="3590" max="3590" width="9.85546875" style="4" customWidth="1"/>
    <col min="3591" max="3591" width="52" style="4" customWidth="1"/>
    <col min="3592" max="3593" width="0" style="4" hidden="1" customWidth="1"/>
    <col min="3594" max="3840" width="9.140625" style="4"/>
    <col min="3841" max="3841" width="10.85546875" style="4" customWidth="1"/>
    <col min="3842" max="3842" width="4.7109375" style="4" customWidth="1"/>
    <col min="3843" max="3843" width="12.7109375" style="4" customWidth="1"/>
    <col min="3844" max="3844" width="41.7109375" style="4" customWidth="1"/>
    <col min="3845" max="3845" width="4.7109375" style="4" customWidth="1"/>
    <col min="3846" max="3846" width="9.85546875" style="4" customWidth="1"/>
    <col min="3847" max="3847" width="52" style="4" customWidth="1"/>
    <col min="3848" max="3849" width="0" style="4" hidden="1" customWidth="1"/>
    <col min="3850" max="4096" width="9.140625" style="4"/>
    <col min="4097" max="4097" width="10.85546875" style="4" customWidth="1"/>
    <col min="4098" max="4098" width="4.7109375" style="4" customWidth="1"/>
    <col min="4099" max="4099" width="12.7109375" style="4" customWidth="1"/>
    <col min="4100" max="4100" width="41.7109375" style="4" customWidth="1"/>
    <col min="4101" max="4101" width="4.7109375" style="4" customWidth="1"/>
    <col min="4102" max="4102" width="9.85546875" style="4" customWidth="1"/>
    <col min="4103" max="4103" width="52" style="4" customWidth="1"/>
    <col min="4104" max="4105" width="0" style="4" hidden="1" customWidth="1"/>
    <col min="4106" max="4352" width="9.140625" style="4"/>
    <col min="4353" max="4353" width="10.85546875" style="4" customWidth="1"/>
    <col min="4354" max="4354" width="4.7109375" style="4" customWidth="1"/>
    <col min="4355" max="4355" width="12.7109375" style="4" customWidth="1"/>
    <col min="4356" max="4356" width="41.7109375" style="4" customWidth="1"/>
    <col min="4357" max="4357" width="4.7109375" style="4" customWidth="1"/>
    <col min="4358" max="4358" width="9.85546875" style="4" customWidth="1"/>
    <col min="4359" max="4359" width="52" style="4" customWidth="1"/>
    <col min="4360" max="4361" width="0" style="4" hidden="1" customWidth="1"/>
    <col min="4362" max="4608" width="9.140625" style="4"/>
    <col min="4609" max="4609" width="10.85546875" style="4" customWidth="1"/>
    <col min="4610" max="4610" width="4.7109375" style="4" customWidth="1"/>
    <col min="4611" max="4611" width="12.7109375" style="4" customWidth="1"/>
    <col min="4612" max="4612" width="41.7109375" style="4" customWidth="1"/>
    <col min="4613" max="4613" width="4.7109375" style="4" customWidth="1"/>
    <col min="4614" max="4614" width="9.85546875" style="4" customWidth="1"/>
    <col min="4615" max="4615" width="52" style="4" customWidth="1"/>
    <col min="4616" max="4617" width="0" style="4" hidden="1" customWidth="1"/>
    <col min="4618" max="4864" width="9.140625" style="4"/>
    <col min="4865" max="4865" width="10.85546875" style="4" customWidth="1"/>
    <col min="4866" max="4866" width="4.7109375" style="4" customWidth="1"/>
    <col min="4867" max="4867" width="12.7109375" style="4" customWidth="1"/>
    <col min="4868" max="4868" width="41.7109375" style="4" customWidth="1"/>
    <col min="4869" max="4869" width="4.7109375" style="4" customWidth="1"/>
    <col min="4870" max="4870" width="9.85546875" style="4" customWidth="1"/>
    <col min="4871" max="4871" width="52" style="4" customWidth="1"/>
    <col min="4872" max="4873" width="0" style="4" hidden="1" customWidth="1"/>
    <col min="4874" max="5120" width="9.140625" style="4"/>
    <col min="5121" max="5121" width="10.85546875" style="4" customWidth="1"/>
    <col min="5122" max="5122" width="4.7109375" style="4" customWidth="1"/>
    <col min="5123" max="5123" width="12.7109375" style="4" customWidth="1"/>
    <col min="5124" max="5124" width="41.7109375" style="4" customWidth="1"/>
    <col min="5125" max="5125" width="4.7109375" style="4" customWidth="1"/>
    <col min="5126" max="5126" width="9.85546875" style="4" customWidth="1"/>
    <col min="5127" max="5127" width="52" style="4" customWidth="1"/>
    <col min="5128" max="5129" width="0" style="4" hidden="1" customWidth="1"/>
    <col min="5130" max="5376" width="9.140625" style="4"/>
    <col min="5377" max="5377" width="10.85546875" style="4" customWidth="1"/>
    <col min="5378" max="5378" width="4.7109375" style="4" customWidth="1"/>
    <col min="5379" max="5379" width="12.7109375" style="4" customWidth="1"/>
    <col min="5380" max="5380" width="41.7109375" style="4" customWidth="1"/>
    <col min="5381" max="5381" width="4.7109375" style="4" customWidth="1"/>
    <col min="5382" max="5382" width="9.85546875" style="4" customWidth="1"/>
    <col min="5383" max="5383" width="52" style="4" customWidth="1"/>
    <col min="5384" max="5385" width="0" style="4" hidden="1" customWidth="1"/>
    <col min="5386" max="5632" width="9.140625" style="4"/>
    <col min="5633" max="5633" width="10.85546875" style="4" customWidth="1"/>
    <col min="5634" max="5634" width="4.7109375" style="4" customWidth="1"/>
    <col min="5635" max="5635" width="12.7109375" style="4" customWidth="1"/>
    <col min="5636" max="5636" width="41.7109375" style="4" customWidth="1"/>
    <col min="5637" max="5637" width="4.7109375" style="4" customWidth="1"/>
    <col min="5638" max="5638" width="9.85546875" style="4" customWidth="1"/>
    <col min="5639" max="5639" width="52" style="4" customWidth="1"/>
    <col min="5640" max="5641" width="0" style="4" hidden="1" customWidth="1"/>
    <col min="5642" max="5888" width="9.140625" style="4"/>
    <col min="5889" max="5889" width="10.85546875" style="4" customWidth="1"/>
    <col min="5890" max="5890" width="4.7109375" style="4" customWidth="1"/>
    <col min="5891" max="5891" width="12.7109375" style="4" customWidth="1"/>
    <col min="5892" max="5892" width="41.7109375" style="4" customWidth="1"/>
    <col min="5893" max="5893" width="4.7109375" style="4" customWidth="1"/>
    <col min="5894" max="5894" width="9.85546875" style="4" customWidth="1"/>
    <col min="5895" max="5895" width="52" style="4" customWidth="1"/>
    <col min="5896" max="5897" width="0" style="4" hidden="1" customWidth="1"/>
    <col min="5898" max="6144" width="9.140625" style="4"/>
    <col min="6145" max="6145" width="10.85546875" style="4" customWidth="1"/>
    <col min="6146" max="6146" width="4.7109375" style="4" customWidth="1"/>
    <col min="6147" max="6147" width="12.7109375" style="4" customWidth="1"/>
    <col min="6148" max="6148" width="41.7109375" style="4" customWidth="1"/>
    <col min="6149" max="6149" width="4.7109375" style="4" customWidth="1"/>
    <col min="6150" max="6150" width="9.85546875" style="4" customWidth="1"/>
    <col min="6151" max="6151" width="52" style="4" customWidth="1"/>
    <col min="6152" max="6153" width="0" style="4" hidden="1" customWidth="1"/>
    <col min="6154" max="6400" width="9.140625" style="4"/>
    <col min="6401" max="6401" width="10.85546875" style="4" customWidth="1"/>
    <col min="6402" max="6402" width="4.7109375" style="4" customWidth="1"/>
    <col min="6403" max="6403" width="12.7109375" style="4" customWidth="1"/>
    <col min="6404" max="6404" width="41.7109375" style="4" customWidth="1"/>
    <col min="6405" max="6405" width="4.7109375" style="4" customWidth="1"/>
    <col min="6406" max="6406" width="9.85546875" style="4" customWidth="1"/>
    <col min="6407" max="6407" width="52" style="4" customWidth="1"/>
    <col min="6408" max="6409" width="0" style="4" hidden="1" customWidth="1"/>
    <col min="6410" max="6656" width="9.140625" style="4"/>
    <col min="6657" max="6657" width="10.85546875" style="4" customWidth="1"/>
    <col min="6658" max="6658" width="4.7109375" style="4" customWidth="1"/>
    <col min="6659" max="6659" width="12.7109375" style="4" customWidth="1"/>
    <col min="6660" max="6660" width="41.7109375" style="4" customWidth="1"/>
    <col min="6661" max="6661" width="4.7109375" style="4" customWidth="1"/>
    <col min="6662" max="6662" width="9.85546875" style="4" customWidth="1"/>
    <col min="6663" max="6663" width="52" style="4" customWidth="1"/>
    <col min="6664" max="6665" width="0" style="4" hidden="1" customWidth="1"/>
    <col min="6666" max="6912" width="9.140625" style="4"/>
    <col min="6913" max="6913" width="10.85546875" style="4" customWidth="1"/>
    <col min="6914" max="6914" width="4.7109375" style="4" customWidth="1"/>
    <col min="6915" max="6915" width="12.7109375" style="4" customWidth="1"/>
    <col min="6916" max="6916" width="41.7109375" style="4" customWidth="1"/>
    <col min="6917" max="6917" width="4.7109375" style="4" customWidth="1"/>
    <col min="6918" max="6918" width="9.85546875" style="4" customWidth="1"/>
    <col min="6919" max="6919" width="52" style="4" customWidth="1"/>
    <col min="6920" max="6921" width="0" style="4" hidden="1" customWidth="1"/>
    <col min="6922" max="7168" width="9.140625" style="4"/>
    <col min="7169" max="7169" width="10.85546875" style="4" customWidth="1"/>
    <col min="7170" max="7170" width="4.7109375" style="4" customWidth="1"/>
    <col min="7171" max="7171" width="12.7109375" style="4" customWidth="1"/>
    <col min="7172" max="7172" width="41.7109375" style="4" customWidth="1"/>
    <col min="7173" max="7173" width="4.7109375" style="4" customWidth="1"/>
    <col min="7174" max="7174" width="9.85546875" style="4" customWidth="1"/>
    <col min="7175" max="7175" width="52" style="4" customWidth="1"/>
    <col min="7176" max="7177" width="0" style="4" hidden="1" customWidth="1"/>
    <col min="7178" max="7424" width="9.140625" style="4"/>
    <col min="7425" max="7425" width="10.85546875" style="4" customWidth="1"/>
    <col min="7426" max="7426" width="4.7109375" style="4" customWidth="1"/>
    <col min="7427" max="7427" width="12.7109375" style="4" customWidth="1"/>
    <col min="7428" max="7428" width="41.7109375" style="4" customWidth="1"/>
    <col min="7429" max="7429" width="4.7109375" style="4" customWidth="1"/>
    <col min="7430" max="7430" width="9.85546875" style="4" customWidth="1"/>
    <col min="7431" max="7431" width="52" style="4" customWidth="1"/>
    <col min="7432" max="7433" width="0" style="4" hidden="1" customWidth="1"/>
    <col min="7434" max="7680" width="9.140625" style="4"/>
    <col min="7681" max="7681" width="10.85546875" style="4" customWidth="1"/>
    <col min="7682" max="7682" width="4.7109375" style="4" customWidth="1"/>
    <col min="7683" max="7683" width="12.7109375" style="4" customWidth="1"/>
    <col min="7684" max="7684" width="41.7109375" style="4" customWidth="1"/>
    <col min="7685" max="7685" width="4.7109375" style="4" customWidth="1"/>
    <col min="7686" max="7686" width="9.85546875" style="4" customWidth="1"/>
    <col min="7687" max="7687" width="52" style="4" customWidth="1"/>
    <col min="7688" max="7689" width="0" style="4" hidden="1" customWidth="1"/>
    <col min="7690" max="7936" width="9.140625" style="4"/>
    <col min="7937" max="7937" width="10.85546875" style="4" customWidth="1"/>
    <col min="7938" max="7938" width="4.7109375" style="4" customWidth="1"/>
    <col min="7939" max="7939" width="12.7109375" style="4" customWidth="1"/>
    <col min="7940" max="7940" width="41.7109375" style="4" customWidth="1"/>
    <col min="7941" max="7941" width="4.7109375" style="4" customWidth="1"/>
    <col min="7942" max="7942" width="9.85546875" style="4" customWidth="1"/>
    <col min="7943" max="7943" width="52" style="4" customWidth="1"/>
    <col min="7944" max="7945" width="0" style="4" hidden="1" customWidth="1"/>
    <col min="7946" max="8192" width="9.140625" style="4"/>
    <col min="8193" max="8193" width="10.85546875" style="4" customWidth="1"/>
    <col min="8194" max="8194" width="4.7109375" style="4" customWidth="1"/>
    <col min="8195" max="8195" width="12.7109375" style="4" customWidth="1"/>
    <col min="8196" max="8196" width="41.7109375" style="4" customWidth="1"/>
    <col min="8197" max="8197" width="4.7109375" style="4" customWidth="1"/>
    <col min="8198" max="8198" width="9.85546875" style="4" customWidth="1"/>
    <col min="8199" max="8199" width="52" style="4" customWidth="1"/>
    <col min="8200" max="8201" width="0" style="4" hidden="1" customWidth="1"/>
    <col min="8202" max="8448" width="9.140625" style="4"/>
    <col min="8449" max="8449" width="10.85546875" style="4" customWidth="1"/>
    <col min="8450" max="8450" width="4.7109375" style="4" customWidth="1"/>
    <col min="8451" max="8451" width="12.7109375" style="4" customWidth="1"/>
    <col min="8452" max="8452" width="41.7109375" style="4" customWidth="1"/>
    <col min="8453" max="8453" width="4.7109375" style="4" customWidth="1"/>
    <col min="8454" max="8454" width="9.85546875" style="4" customWidth="1"/>
    <col min="8455" max="8455" width="52" style="4" customWidth="1"/>
    <col min="8456" max="8457" width="0" style="4" hidden="1" customWidth="1"/>
    <col min="8458" max="8704" width="9.140625" style="4"/>
    <col min="8705" max="8705" width="10.85546875" style="4" customWidth="1"/>
    <col min="8706" max="8706" width="4.7109375" style="4" customWidth="1"/>
    <col min="8707" max="8707" width="12.7109375" style="4" customWidth="1"/>
    <col min="8708" max="8708" width="41.7109375" style="4" customWidth="1"/>
    <col min="8709" max="8709" width="4.7109375" style="4" customWidth="1"/>
    <col min="8710" max="8710" width="9.85546875" style="4" customWidth="1"/>
    <col min="8711" max="8711" width="52" style="4" customWidth="1"/>
    <col min="8712" max="8713" width="0" style="4" hidden="1" customWidth="1"/>
    <col min="8714" max="8960" width="9.140625" style="4"/>
    <col min="8961" max="8961" width="10.85546875" style="4" customWidth="1"/>
    <col min="8962" max="8962" width="4.7109375" style="4" customWidth="1"/>
    <col min="8963" max="8963" width="12.7109375" style="4" customWidth="1"/>
    <col min="8964" max="8964" width="41.7109375" style="4" customWidth="1"/>
    <col min="8965" max="8965" width="4.7109375" style="4" customWidth="1"/>
    <col min="8966" max="8966" width="9.85546875" style="4" customWidth="1"/>
    <col min="8967" max="8967" width="52" style="4" customWidth="1"/>
    <col min="8968" max="8969" width="0" style="4" hidden="1" customWidth="1"/>
    <col min="8970" max="9216" width="9.140625" style="4"/>
    <col min="9217" max="9217" width="10.85546875" style="4" customWidth="1"/>
    <col min="9218" max="9218" width="4.7109375" style="4" customWidth="1"/>
    <col min="9219" max="9219" width="12.7109375" style="4" customWidth="1"/>
    <col min="9220" max="9220" width="41.7109375" style="4" customWidth="1"/>
    <col min="9221" max="9221" width="4.7109375" style="4" customWidth="1"/>
    <col min="9222" max="9222" width="9.85546875" style="4" customWidth="1"/>
    <col min="9223" max="9223" width="52" style="4" customWidth="1"/>
    <col min="9224" max="9225" width="0" style="4" hidden="1" customWidth="1"/>
    <col min="9226" max="9472" width="9.140625" style="4"/>
    <col min="9473" max="9473" width="10.85546875" style="4" customWidth="1"/>
    <col min="9474" max="9474" width="4.7109375" style="4" customWidth="1"/>
    <col min="9475" max="9475" width="12.7109375" style="4" customWidth="1"/>
    <col min="9476" max="9476" width="41.7109375" style="4" customWidth="1"/>
    <col min="9477" max="9477" width="4.7109375" style="4" customWidth="1"/>
    <col min="9478" max="9478" width="9.85546875" style="4" customWidth="1"/>
    <col min="9479" max="9479" width="52" style="4" customWidth="1"/>
    <col min="9480" max="9481" width="0" style="4" hidden="1" customWidth="1"/>
    <col min="9482" max="9728" width="9.140625" style="4"/>
    <col min="9729" max="9729" width="10.85546875" style="4" customWidth="1"/>
    <col min="9730" max="9730" width="4.7109375" style="4" customWidth="1"/>
    <col min="9731" max="9731" width="12.7109375" style="4" customWidth="1"/>
    <col min="9732" max="9732" width="41.7109375" style="4" customWidth="1"/>
    <col min="9733" max="9733" width="4.7109375" style="4" customWidth="1"/>
    <col min="9734" max="9734" width="9.85546875" style="4" customWidth="1"/>
    <col min="9735" max="9735" width="52" style="4" customWidth="1"/>
    <col min="9736" max="9737" width="0" style="4" hidden="1" customWidth="1"/>
    <col min="9738" max="9984" width="9.140625" style="4"/>
    <col min="9985" max="9985" width="10.85546875" style="4" customWidth="1"/>
    <col min="9986" max="9986" width="4.7109375" style="4" customWidth="1"/>
    <col min="9987" max="9987" width="12.7109375" style="4" customWidth="1"/>
    <col min="9988" max="9988" width="41.7109375" style="4" customWidth="1"/>
    <col min="9989" max="9989" width="4.7109375" style="4" customWidth="1"/>
    <col min="9990" max="9990" width="9.85546875" style="4" customWidth="1"/>
    <col min="9991" max="9991" width="52" style="4" customWidth="1"/>
    <col min="9992" max="9993" width="0" style="4" hidden="1" customWidth="1"/>
    <col min="9994" max="10240" width="9.140625" style="4"/>
    <col min="10241" max="10241" width="10.85546875" style="4" customWidth="1"/>
    <col min="10242" max="10242" width="4.7109375" style="4" customWidth="1"/>
    <col min="10243" max="10243" width="12.7109375" style="4" customWidth="1"/>
    <col min="10244" max="10244" width="41.7109375" style="4" customWidth="1"/>
    <col min="10245" max="10245" width="4.7109375" style="4" customWidth="1"/>
    <col min="10246" max="10246" width="9.85546875" style="4" customWidth="1"/>
    <col min="10247" max="10247" width="52" style="4" customWidth="1"/>
    <col min="10248" max="10249" width="0" style="4" hidden="1" customWidth="1"/>
    <col min="10250" max="10496" width="9.140625" style="4"/>
    <col min="10497" max="10497" width="10.85546875" style="4" customWidth="1"/>
    <col min="10498" max="10498" width="4.7109375" style="4" customWidth="1"/>
    <col min="10499" max="10499" width="12.7109375" style="4" customWidth="1"/>
    <col min="10500" max="10500" width="41.7109375" style="4" customWidth="1"/>
    <col min="10501" max="10501" width="4.7109375" style="4" customWidth="1"/>
    <col min="10502" max="10502" width="9.85546875" style="4" customWidth="1"/>
    <col min="10503" max="10503" width="52" style="4" customWidth="1"/>
    <col min="10504" max="10505" width="0" style="4" hidden="1" customWidth="1"/>
    <col min="10506" max="10752" width="9.140625" style="4"/>
    <col min="10753" max="10753" width="10.85546875" style="4" customWidth="1"/>
    <col min="10754" max="10754" width="4.7109375" style="4" customWidth="1"/>
    <col min="10755" max="10755" width="12.7109375" style="4" customWidth="1"/>
    <col min="10756" max="10756" width="41.7109375" style="4" customWidth="1"/>
    <col min="10757" max="10757" width="4.7109375" style="4" customWidth="1"/>
    <col min="10758" max="10758" width="9.85546875" style="4" customWidth="1"/>
    <col min="10759" max="10759" width="52" style="4" customWidth="1"/>
    <col min="10760" max="10761" width="0" style="4" hidden="1" customWidth="1"/>
    <col min="10762" max="11008" width="9.140625" style="4"/>
    <col min="11009" max="11009" width="10.85546875" style="4" customWidth="1"/>
    <col min="11010" max="11010" width="4.7109375" style="4" customWidth="1"/>
    <col min="11011" max="11011" width="12.7109375" style="4" customWidth="1"/>
    <col min="11012" max="11012" width="41.7109375" style="4" customWidth="1"/>
    <col min="11013" max="11013" width="4.7109375" style="4" customWidth="1"/>
    <col min="11014" max="11014" width="9.85546875" style="4" customWidth="1"/>
    <col min="11015" max="11015" width="52" style="4" customWidth="1"/>
    <col min="11016" max="11017" width="0" style="4" hidden="1" customWidth="1"/>
    <col min="11018" max="11264" width="9.140625" style="4"/>
    <col min="11265" max="11265" width="10.85546875" style="4" customWidth="1"/>
    <col min="11266" max="11266" width="4.7109375" style="4" customWidth="1"/>
    <col min="11267" max="11267" width="12.7109375" style="4" customWidth="1"/>
    <col min="11268" max="11268" width="41.7109375" style="4" customWidth="1"/>
    <col min="11269" max="11269" width="4.7109375" style="4" customWidth="1"/>
    <col min="11270" max="11270" width="9.85546875" style="4" customWidth="1"/>
    <col min="11271" max="11271" width="52" style="4" customWidth="1"/>
    <col min="11272" max="11273" width="0" style="4" hidden="1" customWidth="1"/>
    <col min="11274" max="11520" width="9.140625" style="4"/>
    <col min="11521" max="11521" width="10.85546875" style="4" customWidth="1"/>
    <col min="11522" max="11522" width="4.7109375" style="4" customWidth="1"/>
    <col min="11523" max="11523" width="12.7109375" style="4" customWidth="1"/>
    <col min="11524" max="11524" width="41.7109375" style="4" customWidth="1"/>
    <col min="11525" max="11525" width="4.7109375" style="4" customWidth="1"/>
    <col min="11526" max="11526" width="9.85546875" style="4" customWidth="1"/>
    <col min="11527" max="11527" width="52" style="4" customWidth="1"/>
    <col min="11528" max="11529" width="0" style="4" hidden="1" customWidth="1"/>
    <col min="11530" max="11776" width="9.140625" style="4"/>
    <col min="11777" max="11777" width="10.85546875" style="4" customWidth="1"/>
    <col min="11778" max="11778" width="4.7109375" style="4" customWidth="1"/>
    <col min="11779" max="11779" width="12.7109375" style="4" customWidth="1"/>
    <col min="11780" max="11780" width="41.7109375" style="4" customWidth="1"/>
    <col min="11781" max="11781" width="4.7109375" style="4" customWidth="1"/>
    <col min="11782" max="11782" width="9.85546875" style="4" customWidth="1"/>
    <col min="11783" max="11783" width="52" style="4" customWidth="1"/>
    <col min="11784" max="11785" width="0" style="4" hidden="1" customWidth="1"/>
    <col min="11786" max="12032" width="9.140625" style="4"/>
    <col min="12033" max="12033" width="10.85546875" style="4" customWidth="1"/>
    <col min="12034" max="12034" width="4.7109375" style="4" customWidth="1"/>
    <col min="12035" max="12035" width="12.7109375" style="4" customWidth="1"/>
    <col min="12036" max="12036" width="41.7109375" style="4" customWidth="1"/>
    <col min="12037" max="12037" width="4.7109375" style="4" customWidth="1"/>
    <col min="12038" max="12038" width="9.85546875" style="4" customWidth="1"/>
    <col min="12039" max="12039" width="52" style="4" customWidth="1"/>
    <col min="12040" max="12041" width="0" style="4" hidden="1" customWidth="1"/>
    <col min="12042" max="12288" width="9.140625" style="4"/>
    <col min="12289" max="12289" width="10.85546875" style="4" customWidth="1"/>
    <col min="12290" max="12290" width="4.7109375" style="4" customWidth="1"/>
    <col min="12291" max="12291" width="12.7109375" style="4" customWidth="1"/>
    <col min="12292" max="12292" width="41.7109375" style="4" customWidth="1"/>
    <col min="12293" max="12293" width="4.7109375" style="4" customWidth="1"/>
    <col min="12294" max="12294" width="9.85546875" style="4" customWidth="1"/>
    <col min="12295" max="12295" width="52" style="4" customWidth="1"/>
    <col min="12296" max="12297" width="0" style="4" hidden="1" customWidth="1"/>
    <col min="12298" max="12544" width="9.140625" style="4"/>
    <col min="12545" max="12545" width="10.85546875" style="4" customWidth="1"/>
    <col min="12546" max="12546" width="4.7109375" style="4" customWidth="1"/>
    <col min="12547" max="12547" width="12.7109375" style="4" customWidth="1"/>
    <col min="12548" max="12548" width="41.7109375" style="4" customWidth="1"/>
    <col min="12549" max="12549" width="4.7109375" style="4" customWidth="1"/>
    <col min="12550" max="12550" width="9.85546875" style="4" customWidth="1"/>
    <col min="12551" max="12551" width="52" style="4" customWidth="1"/>
    <col min="12552" max="12553" width="0" style="4" hidden="1" customWidth="1"/>
    <col min="12554" max="12800" width="9.140625" style="4"/>
    <col min="12801" max="12801" width="10.85546875" style="4" customWidth="1"/>
    <col min="12802" max="12802" width="4.7109375" style="4" customWidth="1"/>
    <col min="12803" max="12803" width="12.7109375" style="4" customWidth="1"/>
    <col min="12804" max="12804" width="41.7109375" style="4" customWidth="1"/>
    <col min="12805" max="12805" width="4.7109375" style="4" customWidth="1"/>
    <col min="12806" max="12806" width="9.85546875" style="4" customWidth="1"/>
    <col min="12807" max="12807" width="52" style="4" customWidth="1"/>
    <col min="12808" max="12809" width="0" style="4" hidden="1" customWidth="1"/>
    <col min="12810" max="13056" width="9.140625" style="4"/>
    <col min="13057" max="13057" width="10.85546875" style="4" customWidth="1"/>
    <col min="13058" max="13058" width="4.7109375" style="4" customWidth="1"/>
    <col min="13059" max="13059" width="12.7109375" style="4" customWidth="1"/>
    <col min="13060" max="13060" width="41.7109375" style="4" customWidth="1"/>
    <col min="13061" max="13061" width="4.7109375" style="4" customWidth="1"/>
    <col min="13062" max="13062" width="9.85546875" style="4" customWidth="1"/>
    <col min="13063" max="13063" width="52" style="4" customWidth="1"/>
    <col min="13064" max="13065" width="0" style="4" hidden="1" customWidth="1"/>
    <col min="13066" max="13312" width="9.140625" style="4"/>
    <col min="13313" max="13313" width="10.85546875" style="4" customWidth="1"/>
    <col min="13314" max="13314" width="4.7109375" style="4" customWidth="1"/>
    <col min="13315" max="13315" width="12.7109375" style="4" customWidth="1"/>
    <col min="13316" max="13316" width="41.7109375" style="4" customWidth="1"/>
    <col min="13317" max="13317" width="4.7109375" style="4" customWidth="1"/>
    <col min="13318" max="13318" width="9.85546875" style="4" customWidth="1"/>
    <col min="13319" max="13319" width="52" style="4" customWidth="1"/>
    <col min="13320" max="13321" width="0" style="4" hidden="1" customWidth="1"/>
    <col min="13322" max="13568" width="9.140625" style="4"/>
    <col min="13569" max="13569" width="10.85546875" style="4" customWidth="1"/>
    <col min="13570" max="13570" width="4.7109375" style="4" customWidth="1"/>
    <col min="13571" max="13571" width="12.7109375" style="4" customWidth="1"/>
    <col min="13572" max="13572" width="41.7109375" style="4" customWidth="1"/>
    <col min="13573" max="13573" width="4.7109375" style="4" customWidth="1"/>
    <col min="13574" max="13574" width="9.85546875" style="4" customWidth="1"/>
    <col min="13575" max="13575" width="52" style="4" customWidth="1"/>
    <col min="13576" max="13577" width="0" style="4" hidden="1" customWidth="1"/>
    <col min="13578" max="13824" width="9.140625" style="4"/>
    <col min="13825" max="13825" width="10.85546875" style="4" customWidth="1"/>
    <col min="13826" max="13826" width="4.7109375" style="4" customWidth="1"/>
    <col min="13827" max="13827" width="12.7109375" style="4" customWidth="1"/>
    <col min="13828" max="13828" width="41.7109375" style="4" customWidth="1"/>
    <col min="13829" max="13829" width="4.7109375" style="4" customWidth="1"/>
    <col min="13830" max="13830" width="9.85546875" style="4" customWidth="1"/>
    <col min="13831" max="13831" width="52" style="4" customWidth="1"/>
    <col min="13832" max="13833" width="0" style="4" hidden="1" customWidth="1"/>
    <col min="13834" max="14080" width="9.140625" style="4"/>
    <col min="14081" max="14081" width="10.85546875" style="4" customWidth="1"/>
    <col min="14082" max="14082" width="4.7109375" style="4" customWidth="1"/>
    <col min="14083" max="14083" width="12.7109375" style="4" customWidth="1"/>
    <col min="14084" max="14084" width="41.7109375" style="4" customWidth="1"/>
    <col min="14085" max="14085" width="4.7109375" style="4" customWidth="1"/>
    <col min="14086" max="14086" width="9.85546875" style="4" customWidth="1"/>
    <col min="14087" max="14087" width="52" style="4" customWidth="1"/>
    <col min="14088" max="14089" width="0" style="4" hidden="1" customWidth="1"/>
    <col min="14090" max="14336" width="9.140625" style="4"/>
    <col min="14337" max="14337" width="10.85546875" style="4" customWidth="1"/>
    <col min="14338" max="14338" width="4.7109375" style="4" customWidth="1"/>
    <col min="14339" max="14339" width="12.7109375" style="4" customWidth="1"/>
    <col min="14340" max="14340" width="41.7109375" style="4" customWidth="1"/>
    <col min="14341" max="14341" width="4.7109375" style="4" customWidth="1"/>
    <col min="14342" max="14342" width="9.85546875" style="4" customWidth="1"/>
    <col min="14343" max="14343" width="52" style="4" customWidth="1"/>
    <col min="14344" max="14345" width="0" style="4" hidden="1" customWidth="1"/>
    <col min="14346" max="14592" width="9.140625" style="4"/>
    <col min="14593" max="14593" width="10.85546875" style="4" customWidth="1"/>
    <col min="14594" max="14594" width="4.7109375" style="4" customWidth="1"/>
    <col min="14595" max="14595" width="12.7109375" style="4" customWidth="1"/>
    <col min="14596" max="14596" width="41.7109375" style="4" customWidth="1"/>
    <col min="14597" max="14597" width="4.7109375" style="4" customWidth="1"/>
    <col min="14598" max="14598" width="9.85546875" style="4" customWidth="1"/>
    <col min="14599" max="14599" width="52" style="4" customWidth="1"/>
    <col min="14600" max="14601" width="0" style="4" hidden="1" customWidth="1"/>
    <col min="14602" max="14848" width="9.140625" style="4"/>
    <col min="14849" max="14849" width="10.85546875" style="4" customWidth="1"/>
    <col min="14850" max="14850" width="4.7109375" style="4" customWidth="1"/>
    <col min="14851" max="14851" width="12.7109375" style="4" customWidth="1"/>
    <col min="14852" max="14852" width="41.7109375" style="4" customWidth="1"/>
    <col min="14853" max="14853" width="4.7109375" style="4" customWidth="1"/>
    <col min="14854" max="14854" width="9.85546875" style="4" customWidth="1"/>
    <col min="14855" max="14855" width="52" style="4" customWidth="1"/>
    <col min="14856" max="14857" width="0" style="4" hidden="1" customWidth="1"/>
    <col min="14858" max="15104" width="9.140625" style="4"/>
    <col min="15105" max="15105" width="10.85546875" style="4" customWidth="1"/>
    <col min="15106" max="15106" width="4.7109375" style="4" customWidth="1"/>
    <col min="15107" max="15107" width="12.7109375" style="4" customWidth="1"/>
    <col min="15108" max="15108" width="41.7109375" style="4" customWidth="1"/>
    <col min="15109" max="15109" width="4.7109375" style="4" customWidth="1"/>
    <col min="15110" max="15110" width="9.85546875" style="4" customWidth="1"/>
    <col min="15111" max="15111" width="52" style="4" customWidth="1"/>
    <col min="15112" max="15113" width="0" style="4" hidden="1" customWidth="1"/>
    <col min="15114" max="15360" width="9.140625" style="4"/>
    <col min="15361" max="15361" width="10.85546875" style="4" customWidth="1"/>
    <col min="15362" max="15362" width="4.7109375" style="4" customWidth="1"/>
    <col min="15363" max="15363" width="12.7109375" style="4" customWidth="1"/>
    <col min="15364" max="15364" width="41.7109375" style="4" customWidth="1"/>
    <col min="15365" max="15365" width="4.7109375" style="4" customWidth="1"/>
    <col min="15366" max="15366" width="9.85546875" style="4" customWidth="1"/>
    <col min="15367" max="15367" width="52" style="4" customWidth="1"/>
    <col min="15368" max="15369" width="0" style="4" hidden="1" customWidth="1"/>
    <col min="15370" max="15616" width="9.140625" style="4"/>
    <col min="15617" max="15617" width="10.85546875" style="4" customWidth="1"/>
    <col min="15618" max="15618" width="4.7109375" style="4" customWidth="1"/>
    <col min="15619" max="15619" width="12.7109375" style="4" customWidth="1"/>
    <col min="15620" max="15620" width="41.7109375" style="4" customWidth="1"/>
    <col min="15621" max="15621" width="4.7109375" style="4" customWidth="1"/>
    <col min="15622" max="15622" width="9.85546875" style="4" customWidth="1"/>
    <col min="15623" max="15623" width="52" style="4" customWidth="1"/>
    <col min="15624" max="15625" width="0" style="4" hidden="1" customWidth="1"/>
    <col min="15626" max="15872" width="9.140625" style="4"/>
    <col min="15873" max="15873" width="10.85546875" style="4" customWidth="1"/>
    <col min="15874" max="15874" width="4.7109375" style="4" customWidth="1"/>
    <col min="15875" max="15875" width="12.7109375" style="4" customWidth="1"/>
    <col min="15876" max="15876" width="41.7109375" style="4" customWidth="1"/>
    <col min="15877" max="15877" width="4.7109375" style="4" customWidth="1"/>
    <col min="15878" max="15878" width="9.85546875" style="4" customWidth="1"/>
    <col min="15879" max="15879" width="52" style="4" customWidth="1"/>
    <col min="15880" max="15881" width="0" style="4" hidden="1" customWidth="1"/>
    <col min="15882" max="16128" width="9.140625" style="4"/>
    <col min="16129" max="16129" width="10.85546875" style="4" customWidth="1"/>
    <col min="16130" max="16130" width="4.7109375" style="4" customWidth="1"/>
    <col min="16131" max="16131" width="12.7109375" style="4" customWidth="1"/>
    <col min="16132" max="16132" width="41.7109375" style="4" customWidth="1"/>
    <col min="16133" max="16133" width="4.7109375" style="4" customWidth="1"/>
    <col min="16134" max="16134" width="9.85546875" style="4" customWidth="1"/>
    <col min="16135" max="16135" width="52" style="4" customWidth="1"/>
    <col min="16136" max="16137" width="0" style="4" hidden="1" customWidth="1"/>
    <col min="16138" max="16384" width="9.140625" style="4"/>
  </cols>
  <sheetData>
    <row r="1" spans="1:10" ht="18">
      <c r="A1" s="47" t="s">
        <v>205</v>
      </c>
      <c r="B1" s="48"/>
      <c r="C1" s="48"/>
      <c r="D1" s="48"/>
      <c r="E1" s="48"/>
      <c r="F1" s="48"/>
      <c r="G1" s="48"/>
      <c r="H1" s="3"/>
      <c r="I1" s="3"/>
    </row>
    <row r="2" spans="1:10" ht="15.75">
      <c r="A2" s="49" t="s">
        <v>1</v>
      </c>
      <c r="B2" s="50" t="s">
        <v>2</v>
      </c>
      <c r="C2" s="51"/>
      <c r="D2" s="51"/>
      <c r="E2" s="51"/>
      <c r="F2" s="51"/>
      <c r="G2" s="51"/>
      <c r="H2" s="3"/>
      <c r="I2" s="3"/>
    </row>
    <row r="3" spans="1:10">
      <c r="A3" s="52" t="s">
        <v>3</v>
      </c>
      <c r="B3" s="51" t="str">
        <f>'[1]Krycí list'!E7</f>
        <v>SO 01 Stoka RA</v>
      </c>
      <c r="C3" s="51"/>
      <c r="D3" s="51"/>
      <c r="E3" s="51"/>
      <c r="F3" s="51"/>
      <c r="G3" s="51"/>
      <c r="H3" s="3"/>
      <c r="I3" s="3"/>
    </row>
    <row r="4" spans="1:10">
      <c r="A4" s="52" t="s">
        <v>4</v>
      </c>
      <c r="B4" s="51" t="str">
        <f>'[1]Krycí list'!E9</f>
        <v>SO 01 Stoka D1 B DN 1200</v>
      </c>
      <c r="C4" s="51"/>
      <c r="D4" s="51"/>
      <c r="E4" s="51"/>
      <c r="F4" s="51"/>
      <c r="G4" s="51"/>
      <c r="H4" s="3"/>
      <c r="I4" s="3"/>
    </row>
    <row r="5" spans="1:10">
      <c r="A5" s="51" t="s">
        <v>5</v>
      </c>
      <c r="B5" s="51" t="str">
        <f>'[1]Krycí list'!P5</f>
        <v xml:space="preserve"> </v>
      </c>
      <c r="C5" s="51"/>
      <c r="D5" s="51"/>
      <c r="E5" s="51"/>
      <c r="F5" s="51"/>
      <c r="G5" s="51"/>
      <c r="H5" s="3"/>
      <c r="I5" s="3"/>
    </row>
    <row r="6" spans="1:10">
      <c r="A6" s="51" t="s">
        <v>6</v>
      </c>
      <c r="B6" s="51" t="s">
        <v>7</v>
      </c>
      <c r="C6" s="51"/>
      <c r="D6" s="51"/>
      <c r="E6" s="51"/>
      <c r="F6" s="51"/>
      <c r="G6" s="51"/>
      <c r="H6" s="3"/>
      <c r="I6" s="3"/>
    </row>
    <row r="7" spans="1:10">
      <c r="A7" s="51" t="s">
        <v>8</v>
      </c>
      <c r="B7" s="51" t="s">
        <v>9</v>
      </c>
      <c r="C7" s="51"/>
      <c r="D7" s="51"/>
      <c r="E7" s="51"/>
      <c r="F7" s="51"/>
      <c r="G7" s="51"/>
      <c r="H7" s="3"/>
      <c r="I7" s="3"/>
    </row>
    <row r="8" spans="1:10">
      <c r="A8" s="51" t="s">
        <v>206</v>
      </c>
      <c r="B8" s="53" t="s">
        <v>207</v>
      </c>
      <c r="C8" s="53"/>
      <c r="D8" s="51"/>
      <c r="E8" s="51"/>
      <c r="F8" s="51"/>
      <c r="G8" s="51"/>
      <c r="H8" s="3"/>
      <c r="I8" s="3"/>
    </row>
    <row r="9" spans="1:10" ht="22.5">
      <c r="A9" s="10" t="s">
        <v>12</v>
      </c>
      <c r="B9" s="10" t="s">
        <v>13</v>
      </c>
      <c r="C9" s="10" t="s">
        <v>14</v>
      </c>
      <c r="D9" s="10" t="s">
        <v>15</v>
      </c>
      <c r="E9" s="10" t="s">
        <v>16</v>
      </c>
      <c r="F9" s="10" t="s">
        <v>17</v>
      </c>
      <c r="G9" s="10" t="s">
        <v>208</v>
      </c>
      <c r="H9" s="11" t="s">
        <v>25</v>
      </c>
      <c r="I9" s="12" t="s">
        <v>26</v>
      </c>
    </row>
    <row r="10" spans="1:10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4">
        <v>11</v>
      </c>
      <c r="I10" s="15">
        <v>12</v>
      </c>
    </row>
    <row r="11" spans="1:10">
      <c r="A11" s="54"/>
      <c r="B11" s="54"/>
      <c r="C11" s="54"/>
      <c r="D11" s="54"/>
      <c r="E11" s="54"/>
      <c r="F11" s="54"/>
      <c r="G11" s="54"/>
      <c r="H11" s="3"/>
      <c r="I11" s="19"/>
    </row>
    <row r="12" spans="1:10" s="25" customFormat="1" ht="11.25">
      <c r="A12" s="20"/>
      <c r="B12" s="20"/>
      <c r="C12" s="20" t="s">
        <v>27</v>
      </c>
      <c r="D12" s="20" t="s">
        <v>28</v>
      </c>
      <c r="E12" s="20"/>
      <c r="F12" s="20"/>
      <c r="G12" s="20"/>
      <c r="H12" s="23"/>
      <c r="I12" s="24" t="s">
        <v>29</v>
      </c>
      <c r="J12" s="23"/>
    </row>
    <row r="13" spans="1:10" s="25" customFormat="1" ht="11.25">
      <c r="A13" s="20"/>
      <c r="B13" s="20"/>
      <c r="C13" s="20" t="s">
        <v>30</v>
      </c>
      <c r="D13" s="20" t="s">
        <v>31</v>
      </c>
      <c r="E13" s="20"/>
      <c r="F13" s="20"/>
      <c r="G13" s="20"/>
      <c r="H13" s="23"/>
      <c r="I13" s="26" t="s">
        <v>30</v>
      </c>
      <c r="J13" s="23"/>
    </row>
    <row r="14" spans="1:10" s="37" customFormat="1" ht="22.5">
      <c r="A14" s="27" t="s">
        <v>30</v>
      </c>
      <c r="B14" s="28">
        <v>6</v>
      </c>
      <c r="C14" s="29" t="s">
        <v>32</v>
      </c>
      <c r="D14" s="30" t="s">
        <v>33</v>
      </c>
      <c r="E14" s="27" t="s">
        <v>34</v>
      </c>
      <c r="F14" s="31">
        <v>30.09</v>
      </c>
      <c r="G14" s="55" t="s">
        <v>209</v>
      </c>
      <c r="H14" s="35">
        <v>4</v>
      </c>
      <c r="I14" s="36" t="s">
        <v>35</v>
      </c>
      <c r="J14" s="36"/>
    </row>
    <row r="15" spans="1:10" s="37" customFormat="1" ht="22.5">
      <c r="A15" s="27"/>
      <c r="B15" s="27"/>
      <c r="C15" s="56"/>
      <c r="D15" s="57" t="s">
        <v>210</v>
      </c>
      <c r="E15" s="27"/>
      <c r="F15" s="31"/>
      <c r="G15" s="32"/>
      <c r="H15" s="44"/>
    </row>
    <row r="16" spans="1:10" s="37" customFormat="1" ht="11.25">
      <c r="A16" s="58"/>
      <c r="B16" s="39"/>
      <c r="C16" s="58"/>
      <c r="D16" s="30" t="s">
        <v>211</v>
      </c>
      <c r="E16" s="58"/>
      <c r="F16" s="31">
        <v>22.68</v>
      </c>
      <c r="G16" s="58"/>
      <c r="H16" s="35">
        <v>4</v>
      </c>
      <c r="I16" s="36" t="s">
        <v>35</v>
      </c>
      <c r="J16" s="36"/>
    </row>
    <row r="17" spans="1:10" s="37" customFormat="1" ht="11.25">
      <c r="A17" s="58"/>
      <c r="B17" s="28"/>
      <c r="C17" s="58"/>
      <c r="D17" s="30" t="s">
        <v>212</v>
      </c>
      <c r="E17" s="58"/>
      <c r="F17" s="31">
        <v>7.41</v>
      </c>
      <c r="G17" s="58"/>
      <c r="H17" s="35">
        <v>4</v>
      </c>
      <c r="I17" s="36" t="s">
        <v>35</v>
      </c>
      <c r="J17" s="36"/>
    </row>
    <row r="18" spans="1:10" s="37" customFormat="1" ht="11.25">
      <c r="A18" s="58"/>
      <c r="B18" s="39"/>
      <c r="C18" s="58"/>
      <c r="D18" s="30" t="s">
        <v>213</v>
      </c>
      <c r="E18" s="58"/>
      <c r="F18" s="31">
        <v>30.09</v>
      </c>
      <c r="G18" s="58"/>
      <c r="H18" s="35">
        <v>4</v>
      </c>
      <c r="I18" s="36" t="s">
        <v>35</v>
      </c>
      <c r="J18" s="36"/>
    </row>
    <row r="19" spans="1:10" s="37" customFormat="1" ht="33.75">
      <c r="A19" s="27" t="s">
        <v>35</v>
      </c>
      <c r="B19" s="28">
        <v>6</v>
      </c>
      <c r="C19" s="29" t="s">
        <v>36</v>
      </c>
      <c r="D19" s="30" t="s">
        <v>37</v>
      </c>
      <c r="E19" s="27" t="s">
        <v>34</v>
      </c>
      <c r="F19" s="31">
        <v>30.09</v>
      </c>
      <c r="G19" s="55" t="s">
        <v>214</v>
      </c>
      <c r="H19" s="38" t="e">
        <f>#REF!</f>
        <v>#REF!</v>
      </c>
      <c r="I19" s="38" t="e">
        <f>#REF!</f>
        <v>#REF!</v>
      </c>
      <c r="J19" s="36"/>
    </row>
    <row r="20" spans="1:10" s="37" customFormat="1" ht="22.5">
      <c r="A20" s="27"/>
      <c r="B20" s="27"/>
      <c r="C20" s="56"/>
      <c r="D20" s="57" t="s">
        <v>210</v>
      </c>
      <c r="E20" s="27"/>
      <c r="F20" s="31"/>
      <c r="G20" s="32"/>
      <c r="H20" s="44"/>
    </row>
    <row r="21" spans="1:10" s="37" customFormat="1" ht="22.5">
      <c r="A21" s="27" t="s">
        <v>38</v>
      </c>
      <c r="B21" s="39">
        <v>6</v>
      </c>
      <c r="C21" s="29" t="s">
        <v>39</v>
      </c>
      <c r="D21" s="30" t="s">
        <v>40</v>
      </c>
      <c r="E21" s="27" t="s">
        <v>34</v>
      </c>
      <c r="F21" s="31">
        <v>30.09</v>
      </c>
      <c r="G21" s="55" t="s">
        <v>215</v>
      </c>
      <c r="H21" s="35">
        <v>4</v>
      </c>
      <c r="I21" s="36" t="s">
        <v>35</v>
      </c>
      <c r="J21" s="36"/>
    </row>
    <row r="22" spans="1:10" s="37" customFormat="1" ht="22.5">
      <c r="A22" s="27"/>
      <c r="B22" s="27"/>
      <c r="C22" s="56"/>
      <c r="D22" s="57" t="s">
        <v>210</v>
      </c>
      <c r="E22" s="27"/>
      <c r="F22" s="31"/>
      <c r="G22" s="32"/>
      <c r="H22" s="44"/>
    </row>
    <row r="23" spans="1:10" s="37" customFormat="1" ht="22.5">
      <c r="A23" s="27" t="s">
        <v>41</v>
      </c>
      <c r="B23" s="28">
        <v>6</v>
      </c>
      <c r="C23" s="29" t="s">
        <v>42</v>
      </c>
      <c r="D23" s="30" t="s">
        <v>43</v>
      </c>
      <c r="E23" s="27" t="s">
        <v>34</v>
      </c>
      <c r="F23" s="31">
        <v>91.2</v>
      </c>
      <c r="G23" s="55" t="s">
        <v>216</v>
      </c>
      <c r="H23" s="35">
        <v>4</v>
      </c>
      <c r="I23" s="36" t="s">
        <v>35</v>
      </c>
      <c r="J23" s="36"/>
    </row>
    <row r="24" spans="1:10" s="37" customFormat="1" ht="22.5">
      <c r="A24" s="27"/>
      <c r="B24" s="27"/>
      <c r="C24" s="56"/>
      <c r="D24" s="57" t="s">
        <v>210</v>
      </c>
      <c r="E24" s="27"/>
      <c r="F24" s="31"/>
      <c r="G24" s="32"/>
      <c r="H24" s="44"/>
    </row>
    <row r="25" spans="1:10" s="37" customFormat="1" ht="11.25">
      <c r="A25" s="58"/>
      <c r="B25" s="39"/>
      <c r="C25" s="58"/>
      <c r="D25" s="30" t="s">
        <v>217</v>
      </c>
      <c r="E25" s="58"/>
      <c r="F25" s="31">
        <v>61.56</v>
      </c>
      <c r="G25" s="58"/>
      <c r="H25" s="35">
        <v>4</v>
      </c>
      <c r="I25" s="36" t="s">
        <v>35</v>
      </c>
      <c r="J25" s="36"/>
    </row>
    <row r="26" spans="1:10" s="37" customFormat="1" ht="11.25">
      <c r="A26" s="58"/>
      <c r="B26" s="28"/>
      <c r="C26" s="58"/>
      <c r="D26" s="30" t="s">
        <v>218</v>
      </c>
      <c r="E26" s="58"/>
      <c r="F26" s="31">
        <v>29.64</v>
      </c>
      <c r="G26" s="58"/>
      <c r="H26" s="35">
        <v>4</v>
      </c>
      <c r="I26" s="36" t="s">
        <v>35</v>
      </c>
      <c r="J26" s="36"/>
    </row>
    <row r="27" spans="1:10" s="37" customFormat="1" ht="11.25">
      <c r="A27" s="58"/>
      <c r="B27" s="39"/>
      <c r="C27" s="58"/>
      <c r="D27" s="30" t="s">
        <v>213</v>
      </c>
      <c r="E27" s="58"/>
      <c r="F27" s="31">
        <v>91.2</v>
      </c>
      <c r="G27" s="58"/>
      <c r="H27" s="35">
        <v>4</v>
      </c>
      <c r="I27" s="36" t="s">
        <v>35</v>
      </c>
      <c r="J27" s="36"/>
    </row>
    <row r="28" spans="1:10" s="37" customFormat="1" ht="22.5">
      <c r="A28" s="27" t="s">
        <v>44</v>
      </c>
      <c r="B28" s="28">
        <v>6</v>
      </c>
      <c r="C28" s="29" t="s">
        <v>45</v>
      </c>
      <c r="D28" s="30" t="s">
        <v>46</v>
      </c>
      <c r="E28" s="27" t="s">
        <v>47</v>
      </c>
      <c r="F28" s="31">
        <v>96</v>
      </c>
      <c r="G28" s="55" t="s">
        <v>219</v>
      </c>
      <c r="H28" s="35">
        <v>4</v>
      </c>
      <c r="I28" s="36" t="s">
        <v>35</v>
      </c>
      <c r="J28" s="36"/>
    </row>
    <row r="29" spans="1:10" s="25" customFormat="1" ht="11.25">
      <c r="A29" s="20"/>
      <c r="B29" s="20"/>
      <c r="C29" s="20"/>
      <c r="D29" s="30" t="s">
        <v>220</v>
      </c>
      <c r="E29" s="20"/>
      <c r="F29" s="20"/>
      <c r="G29" s="20"/>
      <c r="I29" s="59"/>
    </row>
    <row r="30" spans="1:10" s="37" customFormat="1" ht="11.25">
      <c r="A30" s="58"/>
      <c r="B30" s="39"/>
      <c r="C30" s="58"/>
      <c r="D30" s="30" t="s">
        <v>221</v>
      </c>
      <c r="E30" s="58"/>
      <c r="F30" s="31">
        <v>96</v>
      </c>
      <c r="G30" s="58"/>
      <c r="H30" s="35">
        <v>4</v>
      </c>
      <c r="I30" s="36" t="s">
        <v>35</v>
      </c>
      <c r="J30" s="36"/>
    </row>
    <row r="31" spans="1:10" s="37" customFormat="1" ht="22.5">
      <c r="A31" s="27" t="s">
        <v>48</v>
      </c>
      <c r="B31" s="28">
        <v>6</v>
      </c>
      <c r="C31" s="29" t="s">
        <v>49</v>
      </c>
      <c r="D31" s="30" t="s">
        <v>50</v>
      </c>
      <c r="E31" s="27" t="s">
        <v>51</v>
      </c>
      <c r="F31" s="31">
        <v>4</v>
      </c>
      <c r="G31" s="55" t="s">
        <v>222</v>
      </c>
      <c r="H31" s="35">
        <v>4</v>
      </c>
      <c r="I31" s="36" t="s">
        <v>35</v>
      </c>
      <c r="J31" s="36"/>
    </row>
    <row r="32" spans="1:10" s="37" customFormat="1" ht="45">
      <c r="A32" s="27" t="s">
        <v>52</v>
      </c>
      <c r="B32" s="39">
        <v>6</v>
      </c>
      <c r="C32" s="29" t="s">
        <v>53</v>
      </c>
      <c r="D32" s="30" t="s">
        <v>54</v>
      </c>
      <c r="E32" s="27" t="s">
        <v>55</v>
      </c>
      <c r="F32" s="31">
        <v>6.6</v>
      </c>
      <c r="G32" s="55" t="s">
        <v>223</v>
      </c>
      <c r="H32" s="35">
        <v>4</v>
      </c>
      <c r="I32" s="36" t="s">
        <v>35</v>
      </c>
      <c r="J32" s="36"/>
    </row>
    <row r="33" spans="1:10" s="37" customFormat="1" ht="11.25">
      <c r="A33" s="27"/>
      <c r="B33" s="27"/>
      <c r="C33" s="56"/>
      <c r="D33" s="57" t="s">
        <v>224</v>
      </c>
      <c r="E33" s="27"/>
      <c r="F33" s="31"/>
      <c r="G33" s="32"/>
      <c r="H33" s="44"/>
    </row>
    <row r="34" spans="1:10" s="37" customFormat="1" ht="11.25">
      <c r="A34" s="58"/>
      <c r="B34" s="28"/>
      <c r="C34" s="58"/>
      <c r="D34" s="30" t="s">
        <v>225</v>
      </c>
      <c r="E34" s="58"/>
      <c r="F34" s="31">
        <v>5.6</v>
      </c>
      <c r="G34" s="58"/>
      <c r="H34" s="35">
        <v>4</v>
      </c>
      <c r="I34" s="36" t="s">
        <v>35</v>
      </c>
      <c r="J34" s="36"/>
    </row>
    <row r="35" spans="1:10" s="37" customFormat="1" ht="11.25">
      <c r="A35" s="58"/>
      <c r="B35" s="39"/>
      <c r="C35" s="58"/>
      <c r="D35" s="30" t="s">
        <v>226</v>
      </c>
      <c r="E35" s="58"/>
      <c r="F35" s="31">
        <v>1</v>
      </c>
      <c r="G35" s="58"/>
      <c r="H35" s="35">
        <v>4</v>
      </c>
      <c r="I35" s="36" t="s">
        <v>35</v>
      </c>
      <c r="J35" s="36"/>
    </row>
    <row r="36" spans="1:10" s="37" customFormat="1" ht="11.25">
      <c r="A36" s="58"/>
      <c r="B36" s="28"/>
      <c r="C36" s="58"/>
      <c r="D36" s="30" t="s">
        <v>213</v>
      </c>
      <c r="E36" s="58"/>
      <c r="F36" s="31">
        <v>6.6</v>
      </c>
      <c r="G36" s="58"/>
      <c r="H36" s="40">
        <v>8</v>
      </c>
      <c r="I36" s="41" t="s">
        <v>35</v>
      </c>
      <c r="J36" s="36"/>
    </row>
    <row r="37" spans="1:10" s="37" customFormat="1" ht="28.5" customHeight="1">
      <c r="A37" s="27" t="s">
        <v>56</v>
      </c>
      <c r="B37" s="39">
        <v>6</v>
      </c>
      <c r="C37" s="29" t="s">
        <v>57</v>
      </c>
      <c r="D37" s="30" t="s">
        <v>58</v>
      </c>
      <c r="E37" s="27" t="s">
        <v>59</v>
      </c>
      <c r="F37" s="31">
        <v>6.8040000000000003</v>
      </c>
      <c r="G37" s="60" t="s">
        <v>227</v>
      </c>
      <c r="H37" s="35">
        <v>4</v>
      </c>
      <c r="I37" s="36" t="s">
        <v>35</v>
      </c>
      <c r="J37" s="36"/>
    </row>
    <row r="38" spans="1:10" s="25" customFormat="1" ht="11.25">
      <c r="A38" s="20"/>
      <c r="B38" s="20"/>
      <c r="C38" s="20"/>
      <c r="D38" s="30" t="s">
        <v>220</v>
      </c>
      <c r="E38" s="20"/>
      <c r="F38" s="20"/>
      <c r="G38" s="20"/>
      <c r="I38" s="59"/>
    </row>
    <row r="39" spans="1:10" s="37" customFormat="1" ht="11.25">
      <c r="A39" s="58"/>
      <c r="B39" s="28"/>
      <c r="C39" s="58"/>
      <c r="D39" s="30" t="s">
        <v>228</v>
      </c>
      <c r="E39" s="58"/>
      <c r="F39" s="31">
        <v>6.8040000000000003</v>
      </c>
      <c r="G39" s="58"/>
      <c r="H39" s="35">
        <v>4</v>
      </c>
      <c r="I39" s="36" t="s">
        <v>35</v>
      </c>
      <c r="J39" s="36"/>
    </row>
    <row r="40" spans="1:10" s="37" customFormat="1" ht="45">
      <c r="A40" s="27" t="s">
        <v>60</v>
      </c>
      <c r="B40" s="39">
        <v>6</v>
      </c>
      <c r="C40" s="29" t="s">
        <v>61</v>
      </c>
      <c r="D40" s="30" t="s">
        <v>62</v>
      </c>
      <c r="E40" s="27" t="s">
        <v>59</v>
      </c>
      <c r="F40" s="31">
        <v>90.373000000000005</v>
      </c>
      <c r="G40" s="61" t="s">
        <v>229</v>
      </c>
      <c r="H40" s="40">
        <v>8</v>
      </c>
      <c r="I40" s="41" t="s">
        <v>35</v>
      </c>
      <c r="J40" s="36"/>
    </row>
    <row r="41" spans="1:10" s="37" customFormat="1" ht="11.25">
      <c r="A41" s="27"/>
      <c r="B41" s="27"/>
      <c r="C41" s="56"/>
      <c r="D41" s="57" t="s">
        <v>224</v>
      </c>
      <c r="E41" s="27"/>
      <c r="F41" s="31"/>
      <c r="G41" s="32"/>
      <c r="H41" s="44"/>
    </row>
    <row r="42" spans="1:10" s="25" customFormat="1" ht="11.25">
      <c r="A42" s="58"/>
      <c r="B42" s="28"/>
      <c r="C42" s="58"/>
      <c r="D42" s="30" t="s">
        <v>230</v>
      </c>
      <c r="E42" s="58"/>
      <c r="F42" s="31">
        <v>25.536000000000001</v>
      </c>
      <c r="G42" s="58"/>
      <c r="H42" s="23"/>
      <c r="I42" s="26" t="s">
        <v>30</v>
      </c>
      <c r="J42" s="23"/>
    </row>
    <row r="43" spans="1:10" s="37" customFormat="1" ht="11.25">
      <c r="A43" s="58"/>
      <c r="B43" s="39"/>
      <c r="C43" s="58"/>
      <c r="D43" s="30" t="s">
        <v>231</v>
      </c>
      <c r="E43" s="58"/>
      <c r="F43" s="31">
        <v>49.896000000000001</v>
      </c>
      <c r="G43" s="58"/>
      <c r="H43" s="35">
        <v>4</v>
      </c>
      <c r="I43" s="36" t="s">
        <v>35</v>
      </c>
      <c r="J43" s="36"/>
    </row>
    <row r="44" spans="1:10" s="37" customFormat="1" ht="11.25">
      <c r="A44" s="58"/>
      <c r="B44" s="28"/>
      <c r="C44" s="58"/>
      <c r="D44" s="30" t="s">
        <v>232</v>
      </c>
      <c r="E44" s="58"/>
      <c r="F44" s="31">
        <v>4.641</v>
      </c>
      <c r="G44" s="58"/>
      <c r="H44" s="35">
        <v>4</v>
      </c>
      <c r="I44" s="36" t="s">
        <v>35</v>
      </c>
      <c r="J44" s="36"/>
    </row>
    <row r="45" spans="1:10" s="25" customFormat="1" ht="11.25">
      <c r="A45" s="58"/>
      <c r="B45" s="39"/>
      <c r="C45" s="58"/>
      <c r="D45" s="30" t="s">
        <v>233</v>
      </c>
      <c r="E45" s="58"/>
      <c r="F45" s="31">
        <v>10.299899999999999</v>
      </c>
      <c r="G45" s="58"/>
      <c r="H45" s="23"/>
      <c r="I45" s="26" t="s">
        <v>30</v>
      </c>
      <c r="J45" s="23"/>
    </row>
    <row r="46" spans="1:10" s="37" customFormat="1" ht="11.25">
      <c r="A46" s="58"/>
      <c r="B46" s="28"/>
      <c r="C46" s="58"/>
      <c r="D46" s="30" t="s">
        <v>213</v>
      </c>
      <c r="E46" s="58"/>
      <c r="F46" s="31">
        <v>90.372900000000001</v>
      </c>
      <c r="G46" s="58"/>
      <c r="H46" s="35">
        <v>4</v>
      </c>
      <c r="I46" s="36" t="s">
        <v>35</v>
      </c>
      <c r="J46" s="36"/>
    </row>
    <row r="47" spans="1:10" s="37" customFormat="1" ht="22.5">
      <c r="A47" s="27" t="s">
        <v>63</v>
      </c>
      <c r="B47" s="39">
        <v>6</v>
      </c>
      <c r="C47" s="29" t="s">
        <v>64</v>
      </c>
      <c r="D47" s="30" t="s">
        <v>65</v>
      </c>
      <c r="E47" s="27" t="s">
        <v>59</v>
      </c>
      <c r="F47" s="31">
        <v>90.373000000000005</v>
      </c>
      <c r="G47" s="55" t="s">
        <v>234</v>
      </c>
      <c r="H47" s="35">
        <v>4</v>
      </c>
      <c r="I47" s="36" t="s">
        <v>35</v>
      </c>
      <c r="J47" s="36"/>
    </row>
    <row r="48" spans="1:10" s="37" customFormat="1" ht="22.5">
      <c r="A48" s="27" t="s">
        <v>66</v>
      </c>
      <c r="B48" s="28">
        <v>6</v>
      </c>
      <c r="C48" s="29" t="s">
        <v>67</v>
      </c>
      <c r="D48" s="30" t="s">
        <v>68</v>
      </c>
      <c r="E48" s="27" t="s">
        <v>34</v>
      </c>
      <c r="F48" s="31">
        <v>62.436</v>
      </c>
      <c r="G48" s="55" t="s">
        <v>235</v>
      </c>
      <c r="H48" s="35">
        <v>4</v>
      </c>
      <c r="I48" s="36" t="s">
        <v>35</v>
      </c>
      <c r="J48" s="36"/>
    </row>
    <row r="49" spans="1:10" s="37" customFormat="1" ht="11.25">
      <c r="A49" s="27"/>
      <c r="B49" s="27"/>
      <c r="C49" s="56"/>
      <c r="D49" s="57" t="s">
        <v>224</v>
      </c>
      <c r="E49" s="27"/>
      <c r="F49" s="31"/>
      <c r="G49" s="32"/>
      <c r="H49" s="44"/>
    </row>
    <row r="50" spans="1:10" s="25" customFormat="1" ht="11.25">
      <c r="A50" s="58"/>
      <c r="B50" s="39"/>
      <c r="C50" s="58"/>
      <c r="D50" s="30" t="s">
        <v>236</v>
      </c>
      <c r="E50" s="58"/>
      <c r="F50" s="31">
        <v>62.436</v>
      </c>
      <c r="G50" s="58"/>
      <c r="H50" s="23"/>
      <c r="I50" s="26" t="s">
        <v>30</v>
      </c>
      <c r="J50" s="23"/>
    </row>
    <row r="51" spans="1:10" s="37" customFormat="1" ht="22.5">
      <c r="A51" s="27" t="s">
        <v>69</v>
      </c>
      <c r="B51" s="28">
        <v>6</v>
      </c>
      <c r="C51" s="29" t="s">
        <v>70</v>
      </c>
      <c r="D51" s="30" t="s">
        <v>71</v>
      </c>
      <c r="E51" s="27" t="s">
        <v>34</v>
      </c>
      <c r="F51" s="31">
        <v>62.436</v>
      </c>
      <c r="G51" s="62" t="s">
        <v>237</v>
      </c>
      <c r="H51" s="35">
        <v>4</v>
      </c>
      <c r="I51" s="36" t="s">
        <v>35</v>
      </c>
      <c r="J51" s="36"/>
    </row>
    <row r="52" spans="1:10" s="37" customFormat="1" ht="22.5">
      <c r="A52" s="27" t="s">
        <v>72</v>
      </c>
      <c r="B52" s="39">
        <v>6</v>
      </c>
      <c r="C52" s="29" t="s">
        <v>73</v>
      </c>
      <c r="D52" s="30" t="s">
        <v>74</v>
      </c>
      <c r="E52" s="27" t="s">
        <v>59</v>
      </c>
      <c r="F52" s="31">
        <v>49.704999999999998</v>
      </c>
      <c r="G52" s="55" t="s">
        <v>238</v>
      </c>
      <c r="H52" s="35">
        <v>4</v>
      </c>
      <c r="I52" s="36" t="s">
        <v>35</v>
      </c>
      <c r="J52" s="36"/>
    </row>
    <row r="53" spans="1:10" s="37" customFormat="1" ht="11.25">
      <c r="A53" s="58"/>
      <c r="B53" s="28"/>
      <c r="C53" s="58"/>
      <c r="D53" s="30" t="s">
        <v>239</v>
      </c>
      <c r="E53" s="58"/>
      <c r="F53" s="31">
        <v>49.705150000000003</v>
      </c>
      <c r="G53" s="58"/>
      <c r="H53" s="35">
        <v>4</v>
      </c>
      <c r="I53" s="36" t="s">
        <v>35</v>
      </c>
      <c r="J53" s="36"/>
    </row>
    <row r="54" spans="1:10" s="37" customFormat="1" ht="22.5">
      <c r="A54" s="27" t="s">
        <v>75</v>
      </c>
      <c r="B54" s="39">
        <v>6</v>
      </c>
      <c r="C54" s="29" t="s">
        <v>76</v>
      </c>
      <c r="D54" s="30" t="s">
        <v>77</v>
      </c>
      <c r="E54" s="27" t="s">
        <v>59</v>
      </c>
      <c r="F54" s="31">
        <v>90.373000000000005</v>
      </c>
      <c r="G54" s="62" t="s">
        <v>240</v>
      </c>
      <c r="H54" s="35">
        <v>4</v>
      </c>
      <c r="I54" s="36" t="s">
        <v>35</v>
      </c>
      <c r="J54" s="36"/>
    </row>
    <row r="55" spans="1:10" s="37" customFormat="1" ht="22.5">
      <c r="A55" s="27" t="s">
        <v>78</v>
      </c>
      <c r="B55" s="28">
        <v>6</v>
      </c>
      <c r="C55" s="29" t="s">
        <v>79</v>
      </c>
      <c r="D55" s="30" t="s">
        <v>80</v>
      </c>
      <c r="E55" s="27" t="s">
        <v>59</v>
      </c>
      <c r="F55" s="31">
        <v>90.373000000000005</v>
      </c>
      <c r="G55" s="55" t="s">
        <v>241</v>
      </c>
      <c r="H55" s="35">
        <v>4</v>
      </c>
      <c r="I55" s="36" t="s">
        <v>35</v>
      </c>
      <c r="J55" s="36"/>
    </row>
    <row r="56" spans="1:10" s="70" customFormat="1" ht="45">
      <c r="A56" s="63" t="s">
        <v>81</v>
      </c>
      <c r="B56" s="64">
        <v>6</v>
      </c>
      <c r="C56" s="65" t="s">
        <v>82</v>
      </c>
      <c r="D56" s="66" t="s">
        <v>83</v>
      </c>
      <c r="E56" s="63" t="s">
        <v>59</v>
      </c>
      <c r="F56" s="67">
        <v>38.250999999999998</v>
      </c>
      <c r="G56" s="62" t="s">
        <v>242</v>
      </c>
      <c r="H56" s="68"/>
      <c r="I56" s="69" t="s">
        <v>30</v>
      </c>
      <c r="J56" s="68"/>
    </row>
    <row r="57" spans="1:10" s="37" customFormat="1" ht="11.25">
      <c r="A57" s="27"/>
      <c r="B57" s="28"/>
      <c r="C57" s="29"/>
      <c r="D57" s="30" t="s">
        <v>243</v>
      </c>
      <c r="E57" s="27"/>
      <c r="F57" s="31"/>
      <c r="G57" s="32"/>
      <c r="H57" s="44"/>
    </row>
    <row r="58" spans="1:10" s="37" customFormat="1" ht="11.25">
      <c r="A58" s="58"/>
      <c r="B58" s="28"/>
      <c r="C58" s="58"/>
      <c r="D58" s="30" t="s">
        <v>244</v>
      </c>
      <c r="E58" s="58"/>
      <c r="F58" s="71"/>
      <c r="G58" s="58"/>
      <c r="H58" s="35">
        <v>4</v>
      </c>
      <c r="I58" s="36" t="s">
        <v>35</v>
      </c>
      <c r="J58" s="36"/>
    </row>
    <row r="59" spans="1:10" s="37" customFormat="1" ht="11.25">
      <c r="A59" s="58"/>
      <c r="B59" s="39"/>
      <c r="C59" s="58"/>
      <c r="D59" s="30" t="s">
        <v>245</v>
      </c>
      <c r="E59" s="58"/>
      <c r="F59" s="31">
        <v>1.694</v>
      </c>
      <c r="G59" s="58"/>
      <c r="H59" s="35">
        <v>4</v>
      </c>
      <c r="I59" s="36" t="s">
        <v>35</v>
      </c>
      <c r="J59" s="36"/>
    </row>
    <row r="60" spans="1:10" s="37" customFormat="1" ht="11.25">
      <c r="A60" s="58"/>
      <c r="B60" s="28"/>
      <c r="C60" s="58"/>
      <c r="D60" s="30" t="s">
        <v>246</v>
      </c>
      <c r="E60" s="58"/>
      <c r="F60" s="72"/>
      <c r="G60" s="58"/>
      <c r="H60" s="40">
        <v>8</v>
      </c>
      <c r="I60" s="41" t="s">
        <v>35</v>
      </c>
      <c r="J60" s="36"/>
    </row>
    <row r="61" spans="1:10" s="37" customFormat="1" ht="11.25">
      <c r="A61" s="58"/>
      <c r="B61" s="39"/>
      <c r="C61" s="58"/>
      <c r="D61" s="30" t="s">
        <v>247</v>
      </c>
      <c r="E61" s="58"/>
      <c r="F61" s="31">
        <v>23.716000000000001</v>
      </c>
      <c r="G61" s="58"/>
      <c r="H61" s="35">
        <v>4</v>
      </c>
      <c r="I61" s="36" t="s">
        <v>35</v>
      </c>
      <c r="J61" s="36"/>
    </row>
    <row r="62" spans="1:10" s="37" customFormat="1" ht="11.25">
      <c r="A62" s="58"/>
      <c r="B62" s="28"/>
      <c r="C62" s="58"/>
      <c r="D62" s="30" t="s">
        <v>248</v>
      </c>
      <c r="E62" s="58"/>
      <c r="F62" s="31">
        <v>2.5409999999999999</v>
      </c>
      <c r="G62" s="58"/>
      <c r="H62" s="35">
        <v>4</v>
      </c>
      <c r="I62" s="36" t="s">
        <v>35</v>
      </c>
      <c r="J62" s="36"/>
    </row>
    <row r="63" spans="1:10" s="37" customFormat="1" ht="11.25">
      <c r="A63" s="58"/>
      <c r="B63" s="39"/>
      <c r="C63" s="58"/>
      <c r="D63" s="30" t="s">
        <v>233</v>
      </c>
      <c r="E63" s="58"/>
      <c r="F63" s="31">
        <v>10.299899999999999</v>
      </c>
      <c r="G63" s="58"/>
      <c r="H63" s="40">
        <v>8</v>
      </c>
      <c r="I63" s="41" t="s">
        <v>35</v>
      </c>
      <c r="J63" s="36"/>
    </row>
    <row r="64" spans="1:10" s="37" customFormat="1" ht="11.25">
      <c r="A64" s="58"/>
      <c r="B64" s="28"/>
      <c r="C64" s="58"/>
      <c r="D64" s="30" t="s">
        <v>213</v>
      </c>
      <c r="E64" s="58"/>
      <c r="F64" s="31">
        <v>38.250900000000001</v>
      </c>
      <c r="G64" s="58"/>
      <c r="H64" s="35">
        <v>4</v>
      </c>
      <c r="I64" s="36" t="s">
        <v>35</v>
      </c>
      <c r="J64" s="36"/>
    </row>
    <row r="65" spans="1:10" s="37" customFormat="1" ht="11.25">
      <c r="A65" s="27" t="s">
        <v>84</v>
      </c>
      <c r="B65" s="39">
        <v>6</v>
      </c>
      <c r="C65" s="29" t="s">
        <v>85</v>
      </c>
      <c r="D65" s="30" t="s">
        <v>86</v>
      </c>
      <c r="E65" s="27" t="s">
        <v>87</v>
      </c>
      <c r="F65" s="31">
        <v>53.551000000000002</v>
      </c>
      <c r="G65" s="73" t="s">
        <v>249</v>
      </c>
      <c r="H65" s="35">
        <v>4</v>
      </c>
      <c r="I65" s="36" t="s">
        <v>35</v>
      </c>
      <c r="J65" s="36"/>
    </row>
    <row r="66" spans="1:10" s="37" customFormat="1" ht="11.25">
      <c r="A66" s="58"/>
      <c r="B66" s="28"/>
      <c r="C66" s="58"/>
      <c r="D66" s="30" t="s">
        <v>250</v>
      </c>
      <c r="E66" s="58"/>
      <c r="F66" s="31">
        <v>53.551400000000001</v>
      </c>
      <c r="G66" s="58"/>
      <c r="H66" s="40">
        <v>8</v>
      </c>
      <c r="I66" s="41" t="s">
        <v>35</v>
      </c>
      <c r="J66" s="36"/>
    </row>
    <row r="67" spans="1:10" s="37" customFormat="1" ht="33.75">
      <c r="A67" s="27" t="s">
        <v>88</v>
      </c>
      <c r="B67" s="39">
        <v>6</v>
      </c>
      <c r="C67" s="29" t="s">
        <v>89</v>
      </c>
      <c r="D67" s="30" t="s">
        <v>90</v>
      </c>
      <c r="E67" s="27" t="s">
        <v>34</v>
      </c>
      <c r="F67" s="31">
        <v>22.68</v>
      </c>
      <c r="G67" s="74" t="s">
        <v>251</v>
      </c>
      <c r="H67" s="35">
        <v>4</v>
      </c>
      <c r="I67" s="36" t="s">
        <v>35</v>
      </c>
      <c r="J67" s="36"/>
    </row>
    <row r="68" spans="1:10" s="37" customFormat="1" ht="11.25">
      <c r="A68" s="27"/>
      <c r="B68" s="27"/>
      <c r="C68" s="56"/>
      <c r="D68" s="30" t="s">
        <v>220</v>
      </c>
      <c r="E68" s="27"/>
      <c r="F68" s="31"/>
      <c r="G68" s="32"/>
      <c r="H68" s="44"/>
    </row>
    <row r="69" spans="1:10" s="37" customFormat="1" ht="11.25">
      <c r="A69" s="58"/>
      <c r="B69" s="28"/>
      <c r="C69" s="58"/>
      <c r="D69" s="30" t="s">
        <v>211</v>
      </c>
      <c r="E69" s="58"/>
      <c r="F69" s="31">
        <v>22.68</v>
      </c>
      <c r="G69" s="58"/>
      <c r="H69" s="35">
        <v>4</v>
      </c>
      <c r="I69" s="36" t="s">
        <v>35</v>
      </c>
      <c r="J69" s="36"/>
    </row>
    <row r="70" spans="1:10" s="25" customFormat="1" ht="11.25">
      <c r="A70" s="27" t="s">
        <v>91</v>
      </c>
      <c r="B70" s="39">
        <v>6</v>
      </c>
      <c r="C70" s="29" t="s">
        <v>92</v>
      </c>
      <c r="D70" s="30" t="s">
        <v>93</v>
      </c>
      <c r="E70" s="27" t="s">
        <v>34</v>
      </c>
      <c r="F70" s="31">
        <v>22.68</v>
      </c>
      <c r="G70" s="74" t="s">
        <v>252</v>
      </c>
      <c r="H70" s="23"/>
      <c r="I70" s="26" t="s">
        <v>30</v>
      </c>
      <c r="J70" s="23"/>
    </row>
    <row r="71" spans="1:10" s="37" customFormat="1" ht="11.25">
      <c r="A71" s="27"/>
      <c r="B71" s="27"/>
      <c r="C71" s="56"/>
      <c r="D71" s="30" t="s">
        <v>220</v>
      </c>
      <c r="E71" s="27"/>
      <c r="F71" s="31"/>
      <c r="G71" s="32"/>
      <c r="H71" s="44"/>
    </row>
    <row r="72" spans="1:10" s="37" customFormat="1" ht="11.25">
      <c r="A72" s="27" t="s">
        <v>94</v>
      </c>
      <c r="B72" s="28">
        <v>6</v>
      </c>
      <c r="C72" s="29" t="s">
        <v>95</v>
      </c>
      <c r="D72" s="30" t="s">
        <v>96</v>
      </c>
      <c r="E72" s="27" t="s">
        <v>97</v>
      </c>
      <c r="F72" s="31">
        <v>0.56699999999999995</v>
      </c>
      <c r="G72" s="73" t="s">
        <v>253</v>
      </c>
      <c r="H72" s="35">
        <v>4</v>
      </c>
      <c r="I72" s="36" t="s">
        <v>35</v>
      </c>
      <c r="J72" s="36"/>
    </row>
    <row r="73" spans="1:10" s="37" customFormat="1" ht="11.25">
      <c r="A73" s="20"/>
      <c r="B73" s="39"/>
      <c r="C73" s="20" t="s">
        <v>35</v>
      </c>
      <c r="D73" s="20" t="s">
        <v>98</v>
      </c>
      <c r="E73" s="20"/>
      <c r="F73" s="20"/>
      <c r="G73" s="20"/>
      <c r="H73" s="35">
        <v>4</v>
      </c>
      <c r="I73" s="36" t="s">
        <v>35</v>
      </c>
      <c r="J73" s="36"/>
    </row>
    <row r="74" spans="1:10" s="37" customFormat="1" ht="33.75">
      <c r="A74" s="27" t="s">
        <v>99</v>
      </c>
      <c r="B74" s="28">
        <v>6</v>
      </c>
      <c r="C74" s="29" t="s">
        <v>100</v>
      </c>
      <c r="D74" s="30" t="s">
        <v>101</v>
      </c>
      <c r="E74" s="27" t="s">
        <v>55</v>
      </c>
      <c r="F74" s="31">
        <v>12.1</v>
      </c>
      <c r="G74" s="61" t="s">
        <v>254</v>
      </c>
      <c r="H74" s="35">
        <v>4</v>
      </c>
      <c r="I74" s="36" t="s">
        <v>35</v>
      </c>
      <c r="J74" s="36"/>
    </row>
    <row r="75" spans="1:10" s="37" customFormat="1" ht="11.25">
      <c r="A75" s="27"/>
      <c r="B75" s="28"/>
      <c r="C75" s="29"/>
      <c r="D75" s="30" t="s">
        <v>243</v>
      </c>
      <c r="E75" s="27"/>
      <c r="F75" s="31"/>
      <c r="G75" s="32"/>
      <c r="H75" s="44"/>
    </row>
    <row r="76" spans="1:10" s="37" customFormat="1" ht="22.5">
      <c r="A76" s="27" t="s">
        <v>102</v>
      </c>
      <c r="B76" s="39">
        <v>6</v>
      </c>
      <c r="C76" s="29" t="s">
        <v>103</v>
      </c>
      <c r="D76" s="30" t="s">
        <v>104</v>
      </c>
      <c r="E76" s="27" t="s">
        <v>105</v>
      </c>
      <c r="F76" s="31">
        <v>1</v>
      </c>
      <c r="G76" s="75" t="s">
        <v>255</v>
      </c>
      <c r="H76" s="35">
        <v>4</v>
      </c>
      <c r="I76" s="36" t="s">
        <v>35</v>
      </c>
      <c r="J76" s="36"/>
    </row>
    <row r="77" spans="1:10" s="37" customFormat="1" ht="22.5">
      <c r="A77" s="27"/>
      <c r="B77" s="39"/>
      <c r="C77" s="29"/>
      <c r="D77" s="57" t="s">
        <v>210</v>
      </c>
      <c r="E77" s="27"/>
      <c r="F77" s="31"/>
      <c r="G77" s="32"/>
      <c r="H77" s="44"/>
    </row>
    <row r="78" spans="1:10" s="25" customFormat="1" ht="11.25">
      <c r="A78" s="20"/>
      <c r="B78" s="28"/>
      <c r="C78" s="20" t="s">
        <v>41</v>
      </c>
      <c r="D78" s="20" t="s">
        <v>106</v>
      </c>
      <c r="E78" s="20"/>
      <c r="F78" s="20"/>
      <c r="G78" s="20"/>
      <c r="H78" s="23"/>
      <c r="I78" s="26" t="s">
        <v>30</v>
      </c>
      <c r="J78" s="23"/>
    </row>
    <row r="79" spans="1:10" s="37" customFormat="1" ht="22.5">
      <c r="A79" s="27" t="s">
        <v>107</v>
      </c>
      <c r="B79" s="39">
        <v>6</v>
      </c>
      <c r="C79" s="29" t="s">
        <v>108</v>
      </c>
      <c r="D79" s="30" t="s">
        <v>109</v>
      </c>
      <c r="E79" s="27" t="s">
        <v>59</v>
      </c>
      <c r="F79" s="31">
        <v>4.1289999999999996</v>
      </c>
      <c r="G79" s="55" t="s">
        <v>256</v>
      </c>
      <c r="H79" s="35">
        <v>4</v>
      </c>
      <c r="I79" s="36" t="s">
        <v>35</v>
      </c>
      <c r="J79" s="36"/>
    </row>
    <row r="80" spans="1:10" s="37" customFormat="1" ht="11.25">
      <c r="A80" s="58"/>
      <c r="B80" s="28"/>
      <c r="C80" s="58"/>
      <c r="D80" s="30" t="s">
        <v>243</v>
      </c>
      <c r="E80" s="58"/>
      <c r="F80" s="31"/>
      <c r="G80" s="58"/>
      <c r="H80" s="44"/>
    </row>
    <row r="81" spans="1:10" s="25" customFormat="1" ht="11.25">
      <c r="A81" s="58"/>
      <c r="B81" s="28"/>
      <c r="C81" s="58"/>
      <c r="D81" s="30" t="s">
        <v>257</v>
      </c>
      <c r="E81" s="58"/>
      <c r="F81" s="31">
        <v>3.3879999999999999</v>
      </c>
      <c r="G81" s="58"/>
      <c r="H81" s="23"/>
      <c r="I81" s="24" t="s">
        <v>29</v>
      </c>
      <c r="J81" s="23"/>
    </row>
    <row r="82" spans="1:10" s="25" customFormat="1" ht="11.25">
      <c r="A82" s="58"/>
      <c r="B82" s="39"/>
      <c r="C82" s="58"/>
      <c r="D82" s="30" t="s">
        <v>258</v>
      </c>
      <c r="E82" s="58"/>
      <c r="F82" s="31">
        <v>0.74099999999999999</v>
      </c>
      <c r="G82" s="58"/>
      <c r="H82" s="23"/>
      <c r="I82" s="26" t="s">
        <v>30</v>
      </c>
      <c r="J82" s="23"/>
    </row>
    <row r="83" spans="1:10" s="37" customFormat="1" ht="11.25">
      <c r="A83" s="58"/>
      <c r="B83" s="28"/>
      <c r="C83" s="58"/>
      <c r="D83" s="30" t="s">
        <v>213</v>
      </c>
      <c r="E83" s="58"/>
      <c r="F83" s="31">
        <v>4.1289999999999996</v>
      </c>
      <c r="G83" s="58"/>
      <c r="H83" s="35">
        <v>64</v>
      </c>
      <c r="I83" s="36" t="s">
        <v>35</v>
      </c>
      <c r="J83" s="36"/>
    </row>
    <row r="84" spans="1:10" s="37" customFormat="1" ht="33.75">
      <c r="A84" s="27" t="s">
        <v>110</v>
      </c>
      <c r="B84" s="39">
        <v>6</v>
      </c>
      <c r="C84" s="29" t="s">
        <v>111</v>
      </c>
      <c r="D84" s="30" t="s">
        <v>112</v>
      </c>
      <c r="E84" s="27" t="s">
        <v>59</v>
      </c>
      <c r="F84" s="31">
        <v>13.34</v>
      </c>
      <c r="G84" s="62" t="s">
        <v>259</v>
      </c>
      <c r="H84" s="35">
        <v>64</v>
      </c>
      <c r="I84" s="36" t="s">
        <v>35</v>
      </c>
      <c r="J84" s="36"/>
    </row>
    <row r="85" spans="1:10" s="37" customFormat="1" ht="11.25">
      <c r="A85" s="58"/>
      <c r="B85" s="28"/>
      <c r="C85" s="58"/>
      <c r="D85" s="30" t="s">
        <v>243</v>
      </c>
      <c r="E85" s="58"/>
      <c r="F85" s="31"/>
      <c r="G85" s="58"/>
      <c r="H85" s="44"/>
    </row>
    <row r="86" spans="1:10" s="37" customFormat="1" ht="11.25">
      <c r="A86" s="58"/>
      <c r="B86" s="28"/>
      <c r="C86" s="58"/>
      <c r="D86" s="30" t="s">
        <v>260</v>
      </c>
      <c r="E86" s="58"/>
      <c r="F86" s="31">
        <v>11.858000000000001</v>
      </c>
      <c r="G86" s="58"/>
      <c r="H86" s="35">
        <v>64</v>
      </c>
      <c r="I86" s="36" t="s">
        <v>35</v>
      </c>
      <c r="J86" s="36"/>
    </row>
    <row r="87" spans="1:10" s="37" customFormat="1" ht="11.25">
      <c r="A87" s="58"/>
      <c r="B87" s="39"/>
      <c r="C87" s="58"/>
      <c r="D87" s="30" t="s">
        <v>261</v>
      </c>
      <c r="E87" s="58"/>
      <c r="F87" s="31">
        <v>1.482</v>
      </c>
      <c r="G87" s="58"/>
      <c r="H87" s="35">
        <v>64</v>
      </c>
      <c r="I87" s="36" t="s">
        <v>35</v>
      </c>
      <c r="J87" s="36"/>
    </row>
    <row r="88" spans="1:10" s="77" customFormat="1" ht="11.25">
      <c r="A88" s="58"/>
      <c r="B88" s="28"/>
      <c r="C88" s="58"/>
      <c r="D88" s="30" t="s">
        <v>213</v>
      </c>
      <c r="E88" s="58"/>
      <c r="F88" s="31">
        <v>13.34</v>
      </c>
      <c r="G88" s="58"/>
      <c r="H88" s="76"/>
      <c r="I88" s="76"/>
      <c r="J88" s="76"/>
    </row>
    <row r="89" spans="1:10" ht="22.5">
      <c r="A89" s="27" t="s">
        <v>113</v>
      </c>
      <c r="B89" s="39">
        <v>6</v>
      </c>
      <c r="C89" s="29" t="s">
        <v>114</v>
      </c>
      <c r="D89" s="30" t="s">
        <v>115</v>
      </c>
      <c r="E89" s="27" t="s">
        <v>34</v>
      </c>
      <c r="F89" s="31">
        <v>18.573</v>
      </c>
      <c r="G89" s="62" t="s">
        <v>262</v>
      </c>
      <c r="H89" s="43"/>
      <c r="I89" s="43"/>
      <c r="J89" s="43"/>
    </row>
    <row r="90" spans="1:10" s="37" customFormat="1" ht="11.25">
      <c r="A90" s="58"/>
      <c r="B90" s="28"/>
      <c r="C90" s="58"/>
      <c r="D90" s="30" t="s">
        <v>243</v>
      </c>
      <c r="E90" s="58"/>
      <c r="F90" s="31"/>
      <c r="G90" s="58"/>
      <c r="H90" s="44"/>
    </row>
    <row r="91" spans="1:10">
      <c r="A91" s="58"/>
      <c r="B91" s="28"/>
      <c r="C91" s="58"/>
      <c r="D91" s="30" t="s">
        <v>263</v>
      </c>
      <c r="E91" s="58"/>
      <c r="F91" s="31">
        <v>15.609</v>
      </c>
      <c r="G91" s="58"/>
      <c r="H91" s="43"/>
      <c r="I91" s="43"/>
      <c r="J91" s="43"/>
    </row>
    <row r="92" spans="1:10">
      <c r="A92" s="58"/>
      <c r="B92" s="39"/>
      <c r="C92" s="58"/>
      <c r="D92" s="30" t="s">
        <v>264</v>
      </c>
      <c r="E92" s="58"/>
      <c r="F92" s="31">
        <v>2.964</v>
      </c>
      <c r="G92" s="58"/>
      <c r="H92" s="43"/>
      <c r="I92" s="43"/>
      <c r="J92" s="43"/>
    </row>
    <row r="93" spans="1:10">
      <c r="A93" s="58"/>
      <c r="B93" s="28"/>
      <c r="C93" s="58"/>
      <c r="D93" s="30" t="s">
        <v>213</v>
      </c>
      <c r="E93" s="58"/>
      <c r="F93" s="31">
        <v>18.573</v>
      </c>
      <c r="G93" s="58"/>
      <c r="H93" s="43"/>
      <c r="I93" s="43"/>
      <c r="J93" s="43"/>
    </row>
    <row r="94" spans="1:10">
      <c r="A94" s="20"/>
      <c r="B94" s="39"/>
      <c r="C94" s="20" t="s">
        <v>44</v>
      </c>
      <c r="D94" s="20" t="s">
        <v>116</v>
      </c>
      <c r="E94" s="20"/>
      <c r="F94" s="20"/>
      <c r="G94" s="20"/>
      <c r="H94" s="43"/>
      <c r="I94" s="43"/>
      <c r="J94" s="43"/>
    </row>
    <row r="95" spans="1:10" ht="22.5">
      <c r="A95" s="27" t="s">
        <v>117</v>
      </c>
      <c r="B95" s="28">
        <v>6</v>
      </c>
      <c r="C95" s="29" t="s">
        <v>118</v>
      </c>
      <c r="D95" s="30" t="s">
        <v>119</v>
      </c>
      <c r="E95" s="27" t="s">
        <v>34</v>
      </c>
      <c r="F95" s="31">
        <v>30.09</v>
      </c>
      <c r="G95" s="78" t="s">
        <v>265</v>
      </c>
      <c r="H95" s="43"/>
      <c r="I95" s="43"/>
      <c r="J95" s="43"/>
    </row>
    <row r="96" spans="1:10" s="37" customFormat="1" ht="11.25">
      <c r="A96" s="27"/>
      <c r="B96" s="39"/>
      <c r="C96" s="29"/>
      <c r="D96" s="30" t="s">
        <v>243</v>
      </c>
      <c r="E96" s="27"/>
      <c r="F96" s="31"/>
      <c r="G96" s="32"/>
      <c r="H96" s="44"/>
    </row>
    <row r="97" spans="1:10">
      <c r="A97" s="58"/>
      <c r="B97" s="39"/>
      <c r="C97" s="58"/>
      <c r="D97" s="30" t="s">
        <v>211</v>
      </c>
      <c r="E97" s="58"/>
      <c r="F97" s="31">
        <v>22.68</v>
      </c>
      <c r="G97" s="58"/>
      <c r="H97" s="43"/>
      <c r="I97" s="43"/>
      <c r="J97" s="43"/>
    </row>
    <row r="98" spans="1:10">
      <c r="A98" s="58"/>
      <c r="B98" s="28"/>
      <c r="C98" s="58"/>
      <c r="D98" s="30" t="s">
        <v>212</v>
      </c>
      <c r="E98" s="58"/>
      <c r="F98" s="31">
        <v>7.41</v>
      </c>
      <c r="G98" s="58"/>
      <c r="H98" s="43"/>
      <c r="I98" s="43"/>
      <c r="J98" s="43"/>
    </row>
    <row r="99" spans="1:10">
      <c r="A99" s="58"/>
      <c r="B99" s="39"/>
      <c r="C99" s="58"/>
      <c r="D99" s="30" t="s">
        <v>213</v>
      </c>
      <c r="E99" s="58"/>
      <c r="F99" s="31">
        <v>30.09</v>
      </c>
      <c r="G99" s="58"/>
      <c r="H99" s="43"/>
      <c r="I99" s="43"/>
      <c r="J99" s="43"/>
    </row>
    <row r="100" spans="1:10" ht="33.75">
      <c r="A100" s="27" t="s">
        <v>120</v>
      </c>
      <c r="B100" s="28">
        <v>6</v>
      </c>
      <c r="C100" s="29" t="s">
        <v>121</v>
      </c>
      <c r="D100" s="30" t="s">
        <v>122</v>
      </c>
      <c r="E100" s="27" t="s">
        <v>34</v>
      </c>
      <c r="F100" s="31">
        <v>30.09</v>
      </c>
      <c r="G100" s="55" t="s">
        <v>266</v>
      </c>
      <c r="H100" s="43"/>
      <c r="I100" s="43"/>
      <c r="J100" s="43"/>
    </row>
    <row r="101" spans="1:10" s="37" customFormat="1" ht="11.25">
      <c r="A101" s="27"/>
      <c r="B101" s="39"/>
      <c r="C101" s="29"/>
      <c r="D101" s="30" t="s">
        <v>243</v>
      </c>
      <c r="E101" s="27"/>
      <c r="F101" s="31"/>
      <c r="G101" s="32"/>
      <c r="H101" s="44"/>
    </row>
    <row r="102" spans="1:10" s="37" customFormat="1" ht="24" customHeight="1">
      <c r="A102" s="27" t="s">
        <v>123</v>
      </c>
      <c r="B102" s="39">
        <v>6</v>
      </c>
      <c r="C102" s="29" t="s">
        <v>124</v>
      </c>
      <c r="D102" s="30" t="s">
        <v>125</v>
      </c>
      <c r="E102" s="27" t="s">
        <v>34</v>
      </c>
      <c r="F102" s="31">
        <v>45.6</v>
      </c>
      <c r="G102" s="79" t="s">
        <v>267</v>
      </c>
      <c r="H102" s="44"/>
    </row>
    <row r="103" spans="1:10">
      <c r="A103" s="58"/>
      <c r="B103" s="28"/>
      <c r="C103" s="58"/>
      <c r="D103" s="30" t="s">
        <v>268</v>
      </c>
      <c r="E103" s="58"/>
      <c r="F103" s="31">
        <v>30.78</v>
      </c>
      <c r="G103" s="58"/>
      <c r="H103" s="43"/>
      <c r="I103" s="43"/>
      <c r="J103" s="43"/>
    </row>
    <row r="104" spans="1:10">
      <c r="A104" s="58"/>
      <c r="B104" s="39"/>
      <c r="C104" s="58"/>
      <c r="D104" s="30" t="s">
        <v>269</v>
      </c>
      <c r="E104" s="58"/>
      <c r="F104" s="31">
        <v>14.82</v>
      </c>
      <c r="G104" s="58"/>
      <c r="H104" s="43"/>
      <c r="I104" s="43"/>
      <c r="J104" s="43"/>
    </row>
    <row r="105" spans="1:10">
      <c r="A105" s="58"/>
      <c r="B105" s="28"/>
      <c r="C105" s="58"/>
      <c r="D105" s="30" t="s">
        <v>213</v>
      </c>
      <c r="E105" s="58"/>
      <c r="F105" s="31">
        <v>45.6</v>
      </c>
      <c r="G105" s="58"/>
      <c r="H105" s="43"/>
      <c r="I105" s="43"/>
      <c r="J105" s="43"/>
    </row>
    <row r="106" spans="1:10" s="37" customFormat="1" ht="11.25">
      <c r="A106" s="27"/>
      <c r="B106" s="39"/>
      <c r="C106" s="29"/>
      <c r="D106" s="30"/>
      <c r="E106" s="27"/>
      <c r="F106" s="31"/>
      <c r="G106" s="32"/>
      <c r="H106" s="44"/>
    </row>
    <row r="107" spans="1:10" ht="22.5">
      <c r="A107" s="27" t="s">
        <v>126</v>
      </c>
      <c r="B107" s="39">
        <v>6</v>
      </c>
      <c r="C107" s="29" t="s">
        <v>127</v>
      </c>
      <c r="D107" s="30" t="s">
        <v>128</v>
      </c>
      <c r="E107" s="27" t="s">
        <v>34</v>
      </c>
      <c r="F107" s="31">
        <v>45.6</v>
      </c>
      <c r="G107" s="80" t="s">
        <v>270</v>
      </c>
      <c r="H107" s="43"/>
      <c r="I107" s="43"/>
      <c r="J107" s="43"/>
    </row>
    <row r="108" spans="1:10" s="37" customFormat="1" ht="11.25">
      <c r="A108" s="27"/>
      <c r="B108" s="39"/>
      <c r="C108" s="29"/>
      <c r="D108" s="30" t="s">
        <v>243</v>
      </c>
      <c r="E108" s="27"/>
      <c r="F108" s="31"/>
      <c r="G108" s="32"/>
      <c r="H108" s="44"/>
    </row>
    <row r="109" spans="1:10">
      <c r="A109" s="58"/>
      <c r="B109" s="28"/>
      <c r="C109" s="58"/>
      <c r="D109" s="30" t="s">
        <v>268</v>
      </c>
      <c r="E109" s="58"/>
      <c r="F109" s="31">
        <v>30.78</v>
      </c>
      <c r="G109" s="58"/>
      <c r="H109" s="43"/>
      <c r="I109" s="43"/>
      <c r="J109" s="43"/>
    </row>
    <row r="110" spans="1:10">
      <c r="A110" s="58"/>
      <c r="B110" s="39"/>
      <c r="C110" s="58"/>
      <c r="D110" s="30" t="s">
        <v>269</v>
      </c>
      <c r="E110" s="58"/>
      <c r="F110" s="31">
        <v>14.82</v>
      </c>
      <c r="G110" s="58"/>
      <c r="H110" s="43"/>
      <c r="I110" s="43"/>
      <c r="J110" s="43"/>
    </row>
    <row r="111" spans="1:10">
      <c r="A111" s="58"/>
      <c r="B111" s="28"/>
      <c r="C111" s="58"/>
      <c r="D111" s="30" t="s">
        <v>213</v>
      </c>
      <c r="E111" s="58"/>
      <c r="F111" s="31">
        <v>45.6</v>
      </c>
      <c r="G111" s="58"/>
      <c r="H111" s="43"/>
      <c r="I111" s="43"/>
      <c r="J111" s="43"/>
    </row>
    <row r="112" spans="1:10" ht="22.5">
      <c r="A112" s="27" t="s">
        <v>129</v>
      </c>
      <c r="B112" s="39">
        <v>6</v>
      </c>
      <c r="C112" s="29" t="s">
        <v>130</v>
      </c>
      <c r="D112" s="30" t="s">
        <v>131</v>
      </c>
      <c r="E112" s="27" t="s">
        <v>34</v>
      </c>
      <c r="F112" s="31">
        <v>45.6</v>
      </c>
      <c r="G112" s="55" t="s">
        <v>271</v>
      </c>
      <c r="H112" s="43"/>
      <c r="I112" s="43"/>
      <c r="J112" s="43"/>
    </row>
    <row r="113" spans="1:10" s="37" customFormat="1" ht="11.25">
      <c r="A113" s="27"/>
      <c r="B113" s="39"/>
      <c r="C113" s="29"/>
      <c r="D113" s="30" t="s">
        <v>243</v>
      </c>
      <c r="E113" s="27"/>
      <c r="F113" s="31"/>
      <c r="G113" s="32"/>
      <c r="H113" s="44"/>
    </row>
    <row r="114" spans="1:10" ht="22.5">
      <c r="A114" s="27" t="s">
        <v>132</v>
      </c>
      <c r="B114" s="28">
        <v>6</v>
      </c>
      <c r="C114" s="29" t="s">
        <v>133</v>
      </c>
      <c r="D114" s="30" t="s">
        <v>134</v>
      </c>
      <c r="E114" s="27" t="s">
        <v>55</v>
      </c>
      <c r="F114" s="31">
        <v>16.2</v>
      </c>
      <c r="G114" s="55" t="s">
        <v>272</v>
      </c>
      <c r="H114" s="43"/>
      <c r="I114" s="43"/>
      <c r="J114" s="43"/>
    </row>
    <row r="115" spans="1:10">
      <c r="A115" s="20"/>
      <c r="B115" s="39"/>
      <c r="C115" s="20" t="s">
        <v>56</v>
      </c>
      <c r="D115" s="20" t="s">
        <v>135</v>
      </c>
      <c r="E115" s="20"/>
      <c r="F115" s="20"/>
      <c r="G115" s="20"/>
      <c r="H115" s="43"/>
      <c r="I115" s="43"/>
      <c r="J115" s="43"/>
    </row>
    <row r="116" spans="1:10" ht="22.5">
      <c r="A116" s="27" t="s">
        <v>136</v>
      </c>
      <c r="B116" s="28">
        <v>6</v>
      </c>
      <c r="C116" s="29" t="s">
        <v>137</v>
      </c>
      <c r="D116" s="30" t="s">
        <v>138</v>
      </c>
      <c r="E116" s="27" t="s">
        <v>55</v>
      </c>
      <c r="F116" s="31">
        <v>12.1</v>
      </c>
      <c r="G116" s="81" t="s">
        <v>273</v>
      </c>
      <c r="H116" s="43"/>
      <c r="I116" s="43"/>
      <c r="J116" s="43"/>
    </row>
    <row r="117" spans="1:10" ht="22.5">
      <c r="A117" s="27" t="s">
        <v>139</v>
      </c>
      <c r="B117" s="39">
        <v>6</v>
      </c>
      <c r="C117" s="29" t="s">
        <v>140</v>
      </c>
      <c r="D117" s="30" t="s">
        <v>141</v>
      </c>
      <c r="E117" s="27" t="s">
        <v>55</v>
      </c>
      <c r="F117" s="31">
        <v>12.1</v>
      </c>
      <c r="G117" s="55" t="s">
        <v>274</v>
      </c>
      <c r="H117" s="43"/>
      <c r="I117" s="43"/>
      <c r="J117" s="43"/>
    </row>
    <row r="118" spans="1:10" ht="22.5">
      <c r="A118" s="27"/>
      <c r="B118" s="28"/>
      <c r="C118" s="29"/>
      <c r="D118" s="57" t="s">
        <v>210</v>
      </c>
      <c r="E118" s="27"/>
      <c r="F118" s="31"/>
      <c r="G118" s="32"/>
    </row>
    <row r="119" spans="1:10" ht="22.5">
      <c r="A119" s="27" t="s">
        <v>142</v>
      </c>
      <c r="B119" s="28">
        <v>6</v>
      </c>
      <c r="C119" s="29" t="s">
        <v>143</v>
      </c>
      <c r="D119" s="30" t="s">
        <v>144</v>
      </c>
      <c r="E119" s="27" t="s">
        <v>55</v>
      </c>
      <c r="F119" s="31">
        <v>12.1</v>
      </c>
      <c r="G119" s="82" t="s">
        <v>275</v>
      </c>
      <c r="H119" s="43"/>
      <c r="I119" s="43"/>
      <c r="J119" s="43"/>
    </row>
    <row r="120" spans="1:10" ht="33.75">
      <c r="A120" s="27" t="s">
        <v>145</v>
      </c>
      <c r="B120" s="39">
        <v>6</v>
      </c>
      <c r="C120" s="29" t="s">
        <v>146</v>
      </c>
      <c r="D120" s="30" t="s">
        <v>147</v>
      </c>
      <c r="E120" s="27" t="s">
        <v>148</v>
      </c>
      <c r="F120" s="31">
        <v>1</v>
      </c>
      <c r="G120" s="55" t="s">
        <v>276</v>
      </c>
      <c r="H120" s="43"/>
      <c r="I120" s="43"/>
      <c r="J120" s="43"/>
    </row>
    <row r="121" spans="1:10" ht="33.75">
      <c r="A121" s="27" t="s">
        <v>149</v>
      </c>
      <c r="B121" s="28">
        <v>6</v>
      </c>
      <c r="C121" s="29" t="s">
        <v>150</v>
      </c>
      <c r="D121" s="30" t="s">
        <v>151</v>
      </c>
      <c r="E121" s="27" t="s">
        <v>55</v>
      </c>
      <c r="F121" s="31">
        <v>7.41</v>
      </c>
      <c r="G121" s="55" t="s">
        <v>277</v>
      </c>
      <c r="H121" s="43"/>
      <c r="I121" s="43"/>
      <c r="J121" s="43"/>
    </row>
    <row r="122" spans="1:10" ht="22.5">
      <c r="A122" s="27"/>
      <c r="B122" s="28"/>
      <c r="C122" s="29"/>
      <c r="D122" s="57" t="s">
        <v>210</v>
      </c>
      <c r="E122" s="27"/>
      <c r="F122" s="31"/>
      <c r="G122" s="32"/>
    </row>
    <row r="123" spans="1:10" ht="22.5">
      <c r="A123" s="27" t="s">
        <v>152</v>
      </c>
      <c r="B123" s="39">
        <v>6</v>
      </c>
      <c r="C123" s="29" t="s">
        <v>153</v>
      </c>
      <c r="D123" s="30" t="s">
        <v>154</v>
      </c>
      <c r="E123" s="27" t="s">
        <v>55</v>
      </c>
      <c r="F123" s="31">
        <v>7.5209999999999999</v>
      </c>
      <c r="G123" s="73" t="s">
        <v>278</v>
      </c>
      <c r="H123" s="43"/>
      <c r="I123" s="43"/>
      <c r="J123" s="43"/>
    </row>
    <row r="124" spans="1:10" ht="33.75">
      <c r="A124" s="27" t="s">
        <v>155</v>
      </c>
      <c r="B124" s="28">
        <v>6</v>
      </c>
      <c r="C124" s="29" t="s">
        <v>156</v>
      </c>
      <c r="D124" s="30" t="s">
        <v>157</v>
      </c>
      <c r="E124" s="27" t="s">
        <v>105</v>
      </c>
      <c r="F124" s="31">
        <v>1</v>
      </c>
      <c r="G124" s="55" t="s">
        <v>157</v>
      </c>
      <c r="H124" s="43"/>
      <c r="I124" s="43"/>
      <c r="J124" s="43"/>
    </row>
    <row r="125" spans="1:10" ht="22.5">
      <c r="A125" s="27"/>
      <c r="B125" s="28"/>
      <c r="C125" s="29"/>
      <c r="D125" s="30" t="s">
        <v>279</v>
      </c>
      <c r="E125" s="27"/>
      <c r="F125" s="31"/>
      <c r="G125" s="32"/>
    </row>
    <row r="126" spans="1:10" ht="22.5">
      <c r="A126" s="27" t="s">
        <v>158</v>
      </c>
      <c r="B126" s="39">
        <v>6</v>
      </c>
      <c r="C126" s="29" t="s">
        <v>159</v>
      </c>
      <c r="D126" s="30" t="s">
        <v>160</v>
      </c>
      <c r="E126" s="27" t="s">
        <v>148</v>
      </c>
      <c r="F126" s="31">
        <v>1</v>
      </c>
      <c r="G126" s="55" t="s">
        <v>280</v>
      </c>
      <c r="H126" s="43"/>
      <c r="I126" s="43"/>
      <c r="J126" s="43"/>
    </row>
    <row r="127" spans="1:10" ht="22.5">
      <c r="A127" s="27"/>
      <c r="B127" s="28"/>
      <c r="C127" s="29"/>
      <c r="D127" s="30" t="s">
        <v>279</v>
      </c>
      <c r="E127" s="27"/>
      <c r="F127" s="31"/>
      <c r="G127" s="32"/>
    </row>
    <row r="128" spans="1:10">
      <c r="A128" s="27" t="s">
        <v>161</v>
      </c>
      <c r="B128" s="28">
        <v>6</v>
      </c>
      <c r="C128" s="29" t="s">
        <v>162</v>
      </c>
      <c r="D128" s="30" t="s">
        <v>163</v>
      </c>
      <c r="E128" s="27" t="s">
        <v>105</v>
      </c>
      <c r="F128" s="31">
        <v>1</v>
      </c>
      <c r="G128" s="73" t="s">
        <v>281</v>
      </c>
      <c r="H128" s="43"/>
      <c r="I128" s="43"/>
      <c r="J128" s="43"/>
    </row>
    <row r="129" spans="1:10">
      <c r="A129" s="27" t="s">
        <v>164</v>
      </c>
      <c r="B129" s="39">
        <v>6</v>
      </c>
      <c r="C129" s="29" t="s">
        <v>165</v>
      </c>
      <c r="D129" s="30" t="s">
        <v>166</v>
      </c>
      <c r="E129" s="27" t="s">
        <v>105</v>
      </c>
      <c r="F129" s="31">
        <v>1</v>
      </c>
      <c r="G129" s="32"/>
      <c r="H129" s="43"/>
      <c r="I129" s="43"/>
      <c r="J129" s="43"/>
    </row>
    <row r="130" spans="1:10" ht="22.5">
      <c r="A130" s="27"/>
      <c r="B130" s="28"/>
      <c r="C130" s="29"/>
      <c r="D130" s="57" t="s">
        <v>210</v>
      </c>
      <c r="E130" s="27"/>
      <c r="F130" s="31"/>
      <c r="G130" s="32"/>
    </row>
    <row r="131" spans="1:10" ht="33.75">
      <c r="A131" s="27" t="s">
        <v>167</v>
      </c>
      <c r="B131" s="28">
        <v>6</v>
      </c>
      <c r="C131" s="29" t="s">
        <v>168</v>
      </c>
      <c r="D131" s="30" t="s">
        <v>169</v>
      </c>
      <c r="E131" s="27" t="s">
        <v>282</v>
      </c>
      <c r="F131" s="31">
        <v>1</v>
      </c>
      <c r="G131" s="75" t="s">
        <v>283</v>
      </c>
      <c r="H131" s="43"/>
      <c r="I131" s="43"/>
      <c r="J131" s="43"/>
    </row>
    <row r="132" spans="1:10" ht="22.5">
      <c r="A132" s="27"/>
      <c r="B132" s="28"/>
      <c r="C132" s="29"/>
      <c r="D132" s="57" t="s">
        <v>210</v>
      </c>
      <c r="E132" s="27"/>
      <c r="F132" s="31"/>
      <c r="G132" s="32"/>
    </row>
    <row r="133" spans="1:10">
      <c r="A133" s="20"/>
      <c r="B133" s="39"/>
      <c r="C133" s="20" t="s">
        <v>60</v>
      </c>
      <c r="D133" s="20" t="s">
        <v>170</v>
      </c>
      <c r="E133" s="20"/>
      <c r="F133" s="20"/>
      <c r="G133" s="20"/>
      <c r="H133" s="43"/>
      <c r="I133" s="43"/>
      <c r="J133" s="43"/>
    </row>
    <row r="134" spans="1:10" ht="22.5">
      <c r="A134" s="27" t="s">
        <v>171</v>
      </c>
      <c r="B134" s="28">
        <v>6</v>
      </c>
      <c r="C134" s="29" t="s">
        <v>172</v>
      </c>
      <c r="D134" s="30" t="s">
        <v>173</v>
      </c>
      <c r="E134" s="27" t="s">
        <v>55</v>
      </c>
      <c r="F134" s="31">
        <v>31.02</v>
      </c>
      <c r="G134" s="55" t="s">
        <v>284</v>
      </c>
      <c r="H134" s="43"/>
      <c r="I134" s="43"/>
      <c r="J134" s="43"/>
    </row>
    <row r="135" spans="1:10" ht="22.5">
      <c r="A135" s="27"/>
      <c r="B135" s="39"/>
      <c r="C135" s="29"/>
      <c r="D135" s="57" t="s">
        <v>210</v>
      </c>
      <c r="E135" s="27"/>
      <c r="F135" s="31"/>
      <c r="G135" s="32"/>
    </row>
    <row r="136" spans="1:10">
      <c r="A136" s="58"/>
      <c r="B136" s="39"/>
      <c r="C136" s="58"/>
      <c r="D136" s="30" t="s">
        <v>285</v>
      </c>
      <c r="E136" s="58"/>
      <c r="F136" s="31">
        <v>16.2</v>
      </c>
      <c r="G136" s="58"/>
      <c r="H136" s="43"/>
      <c r="I136" s="43"/>
      <c r="J136" s="43"/>
    </row>
    <row r="137" spans="1:10">
      <c r="A137" s="58"/>
      <c r="B137" s="28"/>
      <c r="C137" s="58"/>
      <c r="D137" s="30" t="s">
        <v>286</v>
      </c>
      <c r="E137" s="58"/>
      <c r="F137" s="31">
        <v>14.82</v>
      </c>
      <c r="G137" s="58"/>
      <c r="H137" s="43"/>
      <c r="I137" s="43"/>
      <c r="J137" s="43"/>
    </row>
    <row r="138" spans="1:10">
      <c r="A138" s="58"/>
      <c r="B138" s="39"/>
      <c r="C138" s="58"/>
      <c r="D138" s="30" t="s">
        <v>213</v>
      </c>
      <c r="E138" s="58"/>
      <c r="F138" s="31">
        <v>31.02</v>
      </c>
      <c r="G138" s="58"/>
      <c r="H138" s="43"/>
      <c r="I138" s="43"/>
      <c r="J138" s="43"/>
    </row>
    <row r="139" spans="1:10" ht="22.5">
      <c r="A139" s="27" t="s">
        <v>174</v>
      </c>
      <c r="B139" s="28">
        <v>6</v>
      </c>
      <c r="C139" s="29" t="s">
        <v>175</v>
      </c>
      <c r="D139" s="30" t="s">
        <v>176</v>
      </c>
      <c r="E139" s="27" t="s">
        <v>87</v>
      </c>
      <c r="F139" s="31">
        <v>41.040999999999997</v>
      </c>
      <c r="G139" s="62" t="s">
        <v>287</v>
      </c>
      <c r="H139" s="43"/>
      <c r="I139" s="43"/>
      <c r="J139" s="43"/>
    </row>
    <row r="140" spans="1:10" ht="22.5">
      <c r="A140" s="27" t="s">
        <v>177</v>
      </c>
      <c r="B140" s="39">
        <v>6</v>
      </c>
      <c r="C140" s="29" t="s">
        <v>178</v>
      </c>
      <c r="D140" s="30" t="s">
        <v>179</v>
      </c>
      <c r="E140" s="27" t="s">
        <v>87</v>
      </c>
      <c r="F140" s="31">
        <v>369.36900000000003</v>
      </c>
      <c r="G140" s="55" t="s">
        <v>287</v>
      </c>
      <c r="H140" s="43"/>
      <c r="I140" s="43"/>
      <c r="J140" s="43"/>
    </row>
    <row r="141" spans="1:10" ht="22.5">
      <c r="A141" s="27" t="s">
        <v>180</v>
      </c>
      <c r="B141" s="28">
        <v>6</v>
      </c>
      <c r="C141" s="29" t="s">
        <v>181</v>
      </c>
      <c r="D141" s="30" t="s">
        <v>182</v>
      </c>
      <c r="E141" s="27" t="s">
        <v>87</v>
      </c>
      <c r="F141" s="31">
        <v>41.040999999999997</v>
      </c>
      <c r="G141" s="55" t="s">
        <v>288</v>
      </c>
      <c r="H141" s="43"/>
      <c r="I141" s="43"/>
      <c r="J141" s="43"/>
    </row>
    <row r="142" spans="1:10">
      <c r="A142" s="20"/>
      <c r="B142" s="39"/>
      <c r="C142" s="20" t="s">
        <v>183</v>
      </c>
      <c r="D142" s="20" t="s">
        <v>184</v>
      </c>
      <c r="E142" s="20"/>
      <c r="F142" s="20"/>
      <c r="G142" s="20"/>
      <c r="H142" s="43"/>
      <c r="I142" s="43"/>
      <c r="J142" s="43"/>
    </row>
    <row r="143" spans="1:10" ht="22.5">
      <c r="A143" s="27" t="s">
        <v>185</v>
      </c>
      <c r="B143" s="28">
        <v>6</v>
      </c>
      <c r="C143" s="29" t="s">
        <v>186</v>
      </c>
      <c r="D143" s="30" t="s">
        <v>187</v>
      </c>
      <c r="E143" s="27" t="s">
        <v>87</v>
      </c>
      <c r="F143" s="31">
        <v>99.614999999999995</v>
      </c>
      <c r="G143" s="55" t="s">
        <v>289</v>
      </c>
      <c r="H143" s="43"/>
      <c r="I143" s="43"/>
      <c r="J143" s="43"/>
    </row>
    <row r="144" spans="1:10">
      <c r="A144" s="20"/>
      <c r="B144" s="39"/>
      <c r="C144" s="20" t="s">
        <v>188</v>
      </c>
      <c r="D144" s="20" t="s">
        <v>189</v>
      </c>
      <c r="E144" s="20"/>
      <c r="F144" s="20"/>
      <c r="G144" s="20"/>
      <c r="H144" s="43"/>
      <c r="I144" s="43"/>
      <c r="J144" s="43"/>
    </row>
    <row r="145" spans="1:10">
      <c r="A145" s="20"/>
      <c r="B145" s="28"/>
      <c r="C145" s="20" t="s">
        <v>190</v>
      </c>
      <c r="D145" s="20" t="s">
        <v>191</v>
      </c>
      <c r="E145" s="20"/>
      <c r="F145" s="20"/>
      <c r="G145" s="20"/>
      <c r="H145" s="43"/>
      <c r="I145" s="43"/>
      <c r="J145" s="43"/>
    </row>
    <row r="146" spans="1:10" ht="22.5">
      <c r="A146" s="27" t="s">
        <v>192</v>
      </c>
      <c r="B146" s="39">
        <v>6</v>
      </c>
      <c r="C146" s="29" t="s">
        <v>193</v>
      </c>
      <c r="D146" s="30" t="s">
        <v>290</v>
      </c>
      <c r="E146" s="27" t="s">
        <v>291</v>
      </c>
      <c r="F146" s="31">
        <v>1</v>
      </c>
      <c r="G146" s="55" t="s">
        <v>292</v>
      </c>
      <c r="H146" s="43"/>
      <c r="I146" s="43"/>
      <c r="J146" s="43"/>
    </row>
    <row r="147" spans="1:10" ht="22.5">
      <c r="A147" s="27" t="s">
        <v>195</v>
      </c>
      <c r="B147" s="28">
        <v>6</v>
      </c>
      <c r="C147" s="29" t="s">
        <v>196</v>
      </c>
      <c r="D147" s="30" t="s">
        <v>293</v>
      </c>
      <c r="E147" s="27" t="s">
        <v>291</v>
      </c>
      <c r="F147" s="31">
        <v>1</v>
      </c>
      <c r="G147" s="83" t="s">
        <v>294</v>
      </c>
      <c r="H147" s="43"/>
      <c r="I147" s="43"/>
      <c r="J147" s="43"/>
    </row>
    <row r="148" spans="1:10" ht="33.75">
      <c r="A148" s="27" t="s">
        <v>198</v>
      </c>
      <c r="B148" s="39">
        <v>6</v>
      </c>
      <c r="C148" s="29" t="s">
        <v>199</v>
      </c>
      <c r="D148" s="30" t="s">
        <v>200</v>
      </c>
      <c r="E148" s="27" t="s">
        <v>55</v>
      </c>
      <c r="F148" s="31">
        <v>7.41</v>
      </c>
      <c r="G148" s="83" t="s">
        <v>295</v>
      </c>
      <c r="H148" s="43"/>
      <c r="I148" s="43"/>
      <c r="J148" s="43"/>
    </row>
    <row r="149" spans="1:10" ht="22.5">
      <c r="A149" s="27" t="s">
        <v>201</v>
      </c>
      <c r="B149" s="28">
        <v>6</v>
      </c>
      <c r="C149" s="29" t="s">
        <v>202</v>
      </c>
      <c r="D149" s="30" t="s">
        <v>203</v>
      </c>
      <c r="E149" s="27" t="s">
        <v>55</v>
      </c>
      <c r="F149" s="31">
        <v>22.1</v>
      </c>
      <c r="G149" s="83" t="s">
        <v>296</v>
      </c>
      <c r="H149" s="43"/>
      <c r="I149" s="43"/>
      <c r="J149" s="43"/>
    </row>
  </sheetData>
  <mergeCells count="1">
    <mergeCell ref="B8:C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vykaz_vymer</vt:lpstr>
      <vt:lpstr>soupis_praci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 Klozová</dc:creator>
  <cp:lastModifiedBy>Darja Klozová</cp:lastModifiedBy>
  <dcterms:created xsi:type="dcterms:W3CDTF">2013-08-02T05:08:04Z</dcterms:created>
  <dcterms:modified xsi:type="dcterms:W3CDTF">2013-08-02T05:21:43Z</dcterms:modified>
</cp:coreProperties>
</file>