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5" windowWidth="15570" windowHeight="12015"/>
  </bookViews>
  <sheets>
    <sheet name="II.cast_stredoodber_630 - 4 200" sheetId="14" r:id="rId1"/>
  </sheets>
  <definedNames>
    <definedName name="_xlnm._FilterDatabase" localSheetId="0" hidden="1">'II.cast_stredoodber_630 - 4 200'!$A$4:$BQ$17</definedName>
    <definedName name="_xlnm.Print_Titles" localSheetId="0">'II.cast_stredoodber_630 - 4 200'!$2:$4</definedName>
  </definedNames>
  <calcPr calcId="145621"/>
</workbook>
</file>

<file path=xl/calcChain.xml><?xml version="1.0" encoding="utf-8"?>
<calcChain xmlns="http://schemas.openxmlformats.org/spreadsheetml/2006/main">
  <c r="BP16" i="14" l="1"/>
  <c r="BP17" i="14" s="1"/>
  <c r="BO15" i="14"/>
  <c r="BO14" i="14"/>
  <c r="BO13" i="14"/>
  <c r="BO12" i="14"/>
  <c r="BO11" i="14"/>
  <c r="BO10" i="14"/>
  <c r="BO9" i="14"/>
  <c r="BO8" i="14"/>
  <c r="BO7" i="14"/>
  <c r="BO6" i="14"/>
  <c r="Y5" i="14"/>
  <c r="BO5" i="14" s="1"/>
  <c r="BO16" i="14" l="1"/>
  <c r="BO17" i="14" s="1"/>
  <c r="BO19" i="14"/>
</calcChain>
</file>

<file path=xl/sharedStrings.xml><?xml version="1.0" encoding="utf-8"?>
<sst xmlns="http://schemas.openxmlformats.org/spreadsheetml/2006/main" count="313" uniqueCount="163">
  <si>
    <t>IDENTIFIKACE ODBĚRNÉHO MÍSTA</t>
  </si>
  <si>
    <t>ZÁKAZNÍK</t>
  </si>
  <si>
    <t>ÚDAJE Z FAKTURACE</t>
  </si>
  <si>
    <t>celkem za rok</t>
  </si>
  <si>
    <t>Poznámka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</si>
  <si>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</si>
  <si>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</si>
  <si>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</si>
  <si>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</si>
  <si>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</si>
  <si>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</si>
  <si>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</si>
  <si>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</si>
  <si>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</si>
  <si>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</si>
  <si>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</si>
  <si>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</si>
  <si>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Pořadí/    List</t>
  </si>
  <si>
    <t>EIC kód</t>
  </si>
  <si>
    <t>Odběrné místo</t>
  </si>
  <si>
    <t>obec</t>
  </si>
  <si>
    <t>ulice/osada (nebo č. parcely)</t>
  </si>
  <si>
    <t>č.p./č.or.</t>
  </si>
  <si>
    <t>obchodní firma/název</t>
  </si>
  <si>
    <t xml:space="preserve"> IČ</t>
  </si>
  <si>
    <t>Jméno statutární osoby</t>
  </si>
  <si>
    <t>telefonický kontakt</t>
  </si>
  <si>
    <t>e-mailový kontakt</t>
  </si>
  <si>
    <t>Platnost smlouvy (určito-do:, neurčito)</t>
  </si>
  <si>
    <t>Výpovědní lhůta v měsících</t>
  </si>
  <si>
    <t xml:space="preserve">Distributor                      </t>
  </si>
  <si>
    <t>spotřeba za OM (kWh)</t>
  </si>
  <si>
    <t>cena za kWh
(Kč)</t>
  </si>
  <si>
    <t>odebraný plyn
celkem za OM
(Kč)</t>
  </si>
  <si>
    <t>denní rezervovaná pevná kapacita roční
(m3)</t>
  </si>
  <si>
    <t>cena za 1 m3
(Kč)</t>
  </si>
  <si>
    <t>měsíční platba za přepravu a uskladnění
(Kč)</t>
  </si>
  <si>
    <r>
      <t>AKTUÁLNÍ</t>
    </r>
    <r>
      <rPr>
        <sz val="8"/>
        <rFont val="Arial"/>
        <family val="2"/>
        <charset val="238"/>
      </rPr>
      <t xml:space="preserve"> denní rezervovaná pevná kapacita roční
(m3)</t>
    </r>
  </si>
  <si>
    <t>27</t>
  </si>
  <si>
    <t>Z</t>
  </si>
  <si>
    <t>G</t>
  </si>
  <si>
    <t>Výpověď doručit dodavateli nejpozději do:</t>
  </si>
  <si>
    <r>
      <t>Kategorie odběru</t>
    </r>
    <r>
      <rPr>
        <sz val="8"/>
        <color theme="1"/>
        <rFont val="Calibri"/>
        <family val="2"/>
        <charset val="238"/>
      </rPr>
      <t xml:space="preserve">
(MWh/rok)</t>
    </r>
  </si>
  <si>
    <t>Možnost zahájení dodávky ZP novým dodavatelem (datum)</t>
  </si>
  <si>
    <t>700</t>
  </si>
  <si>
    <t/>
  </si>
  <si>
    <t>určito, do 31.12.2013</t>
  </si>
  <si>
    <t>SMP Net, s.r.o.</t>
  </si>
  <si>
    <t>8</t>
  </si>
  <si>
    <t>Ostrava - Vítkovice</t>
  </si>
  <si>
    <t>Syllabova</t>
  </si>
  <si>
    <t>89</t>
  </si>
  <si>
    <t>W</t>
  </si>
  <si>
    <t>00005</t>
  </si>
  <si>
    <t>90</t>
  </si>
  <si>
    <t>E</t>
  </si>
  <si>
    <t>Ostrava 10</t>
  </si>
  <si>
    <t>Počáteční</t>
  </si>
  <si>
    <t>1962/36</t>
  </si>
  <si>
    <t>61974757</t>
  </si>
  <si>
    <t xml:space="preserve">Ing. Roman Kadlučka Ph.D. </t>
  </si>
  <si>
    <t>597 401 111</t>
  </si>
  <si>
    <t>rkadlucka@dpo.cz</t>
  </si>
  <si>
    <t>630 - 4 200</t>
  </si>
  <si>
    <t>F</t>
  </si>
  <si>
    <t>00007</t>
  </si>
  <si>
    <t>6</t>
  </si>
  <si>
    <t>Slezská Ostrava</t>
  </si>
  <si>
    <t>Michálkovická</t>
  </si>
  <si>
    <t>1137/197</t>
  </si>
  <si>
    <t>00373249</t>
  </si>
  <si>
    <t xml:space="preserve">Ing. Petr Čolas </t>
  </si>
  <si>
    <t>596 243 316</t>
  </si>
  <si>
    <t>director@zoo-ostrava.cz</t>
  </si>
  <si>
    <t>Ostrava-Slezská Ostrava</t>
  </si>
  <si>
    <t>5</t>
  </si>
  <si>
    <t>00001</t>
  </si>
  <si>
    <t>24</t>
  </si>
  <si>
    <t>Ostrava 10 - Slezská Ostrava</t>
  </si>
  <si>
    <t>Těšínská</t>
  </si>
  <si>
    <t>710/107</t>
  </si>
  <si>
    <t>25393430</t>
  </si>
  <si>
    <t xml:space="preserve">Ing. Pavel Lacina </t>
  </si>
  <si>
    <t>596 248 465</t>
  </si>
  <si>
    <t>reditel@krematoriumostrava.cz</t>
  </si>
  <si>
    <t>00006</t>
  </si>
  <si>
    <t>13</t>
  </si>
  <si>
    <t>S</t>
  </si>
  <si>
    <t>Ostrava - Přívoz</t>
  </si>
  <si>
    <t>Na Mlýnici</t>
  </si>
  <si>
    <t>203/5</t>
  </si>
  <si>
    <t>70631841</t>
  </si>
  <si>
    <t xml:space="preserve">Mgr. Vojtěch Curylo </t>
  </si>
  <si>
    <t>590 990 181</t>
  </si>
  <si>
    <t>dps.slunovrat@centrum.cz</t>
  </si>
  <si>
    <t>19</t>
  </si>
  <si>
    <t>Ostrava - Mariánské Hory</t>
  </si>
  <si>
    <t>Rybářská</t>
  </si>
  <si>
    <t>1223/13</t>
  </si>
  <si>
    <t>70631824</t>
  </si>
  <si>
    <t xml:space="preserve">RNDr. Oldřich Šeremek </t>
  </si>
  <si>
    <t>596 621 689</t>
  </si>
  <si>
    <t>seremek@iris-ostrava.cz</t>
  </si>
  <si>
    <t>00012</t>
  </si>
  <si>
    <t>31</t>
  </si>
  <si>
    <t>0</t>
  </si>
  <si>
    <t>70631832</t>
  </si>
  <si>
    <t xml:space="preserve">Ing. Hana Ježková </t>
  </si>
  <si>
    <t>603 154 267</t>
  </si>
  <si>
    <t>jezkova@dssyllabova.ovanet.cz</t>
  </si>
  <si>
    <t>65</t>
  </si>
  <si>
    <t>Hladnovská</t>
  </si>
  <si>
    <t>751/119</t>
  </si>
  <si>
    <t>70631808</t>
  </si>
  <si>
    <t xml:space="preserve">PhDr. Svatopluk Aniol </t>
  </si>
  <si>
    <t>596 223 211</t>
  </si>
  <si>
    <t>uspaniol@uspostrava.cz</t>
  </si>
  <si>
    <t>38</t>
  </si>
  <si>
    <t>Ostrava - Zábřeh</t>
  </si>
  <si>
    <t>Gurťjevova</t>
  </si>
  <si>
    <t>75080516</t>
  </si>
  <si>
    <t xml:space="preserve">Mgr. Alena Valkovičová </t>
  </si>
  <si>
    <t>596 746 062</t>
  </si>
  <si>
    <t>reditelka@svczabreh.cz</t>
  </si>
  <si>
    <t>25385691</t>
  </si>
  <si>
    <t xml:space="preserve">Ing. Jaroslav Kovář </t>
  </si>
  <si>
    <t>596 977 221</t>
  </si>
  <si>
    <t>sekretariat@sareza.cz</t>
  </si>
  <si>
    <t>05907</t>
  </si>
  <si>
    <t>10</t>
  </si>
  <si>
    <t>Ostrava-Radvanice a Bartovice, Bartovice</t>
  </si>
  <si>
    <t>Za Ještěrkou</t>
  </si>
  <si>
    <t>229/2</t>
  </si>
  <si>
    <t>Ostrava-Radvanice</t>
  </si>
  <si>
    <t>O</t>
  </si>
  <si>
    <t>U Stavisek</t>
  </si>
  <si>
    <t>00635162</t>
  </si>
  <si>
    <t xml:space="preserve">MUDr. Tomáš Nykel </t>
  </si>
  <si>
    <t>596 193 240</t>
  </si>
  <si>
    <t>tomas.nykel@mnof.cz</t>
  </si>
  <si>
    <t>74</t>
  </si>
  <si>
    <t>Jedličkova</t>
  </si>
  <si>
    <t>1025/5</t>
  </si>
  <si>
    <t>70631956</t>
  </si>
  <si>
    <t xml:space="preserve">MUDr. Zdeněk Novotný </t>
  </si>
  <si>
    <t>595 705 302</t>
  </si>
  <si>
    <t>detsky.domov@ddpd3.cz</t>
  </si>
  <si>
    <t xml:space="preserve">převedeno na MWh </t>
  </si>
  <si>
    <t>počet OM</t>
  </si>
  <si>
    <t>Dopravní podnik Ostrava a.s., Poděbradova 494/2, 701 71  Ostrava</t>
  </si>
  <si>
    <t>Zoologická zahrada Ostrava, příspěvková organizace, Michálkovická 197, 710 00  Ostrava - Slezská Ostrava</t>
  </si>
  <si>
    <t>Krematorium Ostrava, a.s., Těšínská 710, 710 07  Ostrava - Slezská Ostrava</t>
  </si>
  <si>
    <t>Domov Slunovrat, Ostrava-Přívoz, příspěvková organizace, Na Mlýnici 203/5, 702 00  Ostrava - Přívoz</t>
  </si>
  <si>
    <t>Domov pro seniory Iris, Ostrava - Mariánské Hory, příspěvková organizace, Rybářská 1223/13, 709 00  Ostrava - Mariánské Hory</t>
  </si>
  <si>
    <t>Domov Sluníčko, Ostrava - Vítkovice, příspěvková organizace, Syllabova 1264/19, 703 00  Ostrava - Vítkovice</t>
  </si>
  <si>
    <t>Čtyřlístek - centrum pro osoby se zdravotním postižením Ostrava, příspěvková organizace, Hladnovská 751/119, 712 00  Ostrava - Muglinov</t>
  </si>
  <si>
    <t>Středisko volného času, Ostrava - Zábřeh, příspěvková organizace, Gurťjevova 8, 700 30  Ostrava - Zábřeh</t>
  </si>
  <si>
    <t>Sportovní a rekreační zařízení města Ostravy, s.r.o., Čkalovova 20/6144, 708 00  Ostrava - Poruba</t>
  </si>
  <si>
    <t>Městská nemocnice Ostrava, příspěvková organizace, Nemocniční 20, 728 80  Ostrava</t>
  </si>
  <si>
    <t>Dětské centrum Domeček, příspěvková organizace, Jedličkova 5, 700 44  Ostrava - Zábřeh</t>
  </si>
  <si>
    <r>
      <t xml:space="preserve">Pravděpodobná ROČNÍ
</t>
    </r>
    <r>
      <rPr>
        <sz val="8"/>
        <rFont val="Arial"/>
        <family val="2"/>
        <charset val="238"/>
      </rPr>
      <t>spotřeba
(kWh)</t>
    </r>
  </si>
  <si>
    <t>Příloha č. 5 - Seznam odběrných míst pro II.část (středoodběr)</t>
  </si>
  <si>
    <t>v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</si>
</sst>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00"/>
    <numFmt numFmtId="167" formatCode="0.00000"/>
    <numFmt numFmtId="168" formatCode="###,###,###"/>
  </numFmts>
  <fonts count="13" x14ac:knownFonts="1"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indexed="9"/>
      <name val="Arial"/>
      <family val="2"/>
      <charset val="238"/>
    </font>
    <font>
      <u/>
      <sz val="11.5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gray125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49" fontId="1" fillId="0" borderId="0" xfId="7" applyNumberFormat="1" applyAlignment="1">
      <alignment vertical="center"/>
    </xf>
    <xf numFmtId="49" fontId="1" fillId="0" borderId="1" xfId="7" applyNumberFormat="1" applyFill="1" applyBorder="1" applyAlignment="1">
      <alignment horizontal="center" vertical="center"/>
    </xf>
    <xf numFmtId="167" fontId="1" fillId="0" borderId="1" xfId="7" applyNumberFormat="1" applyFont="1" applyFill="1" applyBorder="1" applyAlignment="1">
      <alignment horizontal="center" vertical="center"/>
    </xf>
    <xf numFmtId="49" fontId="2" fillId="0" borderId="0" xfId="7" applyNumberFormat="1" applyFont="1" applyFill="1" applyAlignment="1">
      <alignment horizontal="center" vertical="center"/>
    </xf>
    <xf numFmtId="0" fontId="2" fillId="0" borderId="0" xfId="7" applyNumberFormat="1" applyFont="1" applyFill="1" applyAlignment="1">
      <alignment vertical="center"/>
    </xf>
    <xf numFmtId="0" fontId="1" fillId="0" borderId="0" xfId="7" applyNumberFormat="1" applyFont="1" applyFill="1" applyAlignment="1">
      <alignment horizontal="center" vertical="center"/>
    </xf>
    <xf numFmtId="0" fontId="2" fillId="0" borderId="0" xfId="7" applyNumberFormat="1" applyFont="1" applyFill="1" applyAlignment="1">
      <alignment horizontal="right" vertical="center"/>
    </xf>
    <xf numFmtId="49" fontId="2" fillId="0" borderId="0" xfId="7" applyNumberFormat="1" applyFont="1" applyFill="1" applyAlignment="1">
      <alignment vertical="center"/>
    </xf>
    <xf numFmtId="14" fontId="2" fillId="0" borderId="0" xfId="7" applyNumberFormat="1" applyFont="1" applyFill="1" applyAlignment="1">
      <alignment vertical="center"/>
    </xf>
    <xf numFmtId="14" fontId="2" fillId="0" borderId="1" xfId="9" applyNumberFormat="1" applyFont="1" applyFill="1" applyBorder="1" applyAlignment="1">
      <alignment horizontal="center" vertical="center" wrapText="1"/>
    </xf>
    <xf numFmtId="4" fontId="2" fillId="2" borderId="1" xfId="7" applyNumberFormat="1" applyFont="1" applyFill="1" applyBorder="1" applyAlignment="1">
      <alignment horizontal="center" vertical="center" wrapText="1"/>
    </xf>
    <xf numFmtId="166" fontId="2" fillId="2" borderId="1" xfId="7" applyNumberFormat="1" applyFont="1" applyFill="1" applyBorder="1" applyAlignment="1">
      <alignment horizontal="center" vertical="center" wrapText="1"/>
    </xf>
    <xf numFmtId="4" fontId="2" fillId="3" borderId="1" xfId="7" applyNumberFormat="1" applyFont="1" applyFill="1" applyBorder="1" applyAlignment="1">
      <alignment horizontal="center" vertical="center" wrapText="1"/>
    </xf>
    <xf numFmtId="166" fontId="2" fillId="3" borderId="1" xfId="7" applyNumberFormat="1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 wrapText="1"/>
    </xf>
    <xf numFmtId="2" fontId="5" fillId="3" borderId="1" xfId="7" applyNumberFormat="1" applyFont="1" applyFill="1" applyBorder="1" applyAlignment="1">
      <alignment horizontal="center" vertical="center" wrapText="1"/>
    </xf>
    <xf numFmtId="1" fontId="1" fillId="0" borderId="1" xfId="7" applyNumberFormat="1" applyFill="1" applyBorder="1" applyAlignment="1">
      <alignment horizontal="center" vertical="center"/>
    </xf>
    <xf numFmtId="49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168" fontId="1" fillId="0" borderId="1" xfId="7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14" fontId="1" fillId="0" borderId="1" xfId="7" applyNumberFormat="1" applyFill="1" applyBorder="1" applyAlignment="1">
      <alignment horizontal="center" vertical="center"/>
    </xf>
    <xf numFmtId="0" fontId="1" fillId="0" borderId="1" xfId="7" applyNumberFormat="1" applyFont="1" applyFill="1" applyBorder="1" applyAlignment="1">
      <alignment horizontal="center" vertical="center"/>
    </xf>
    <xf numFmtId="4" fontId="1" fillId="0" borderId="1" xfId="7" applyNumberFormat="1" applyFont="1" applyFill="1" applyBorder="1" applyAlignment="1">
      <alignment horizontal="center" vertical="center"/>
    </xf>
    <xf numFmtId="4" fontId="1" fillId="0" borderId="1" xfId="7" applyNumberFormat="1" applyFill="1" applyBorder="1" applyAlignment="1">
      <alignment horizontal="center" vertical="center"/>
    </xf>
    <xf numFmtId="2" fontId="1" fillId="0" borderId="1" xfId="7" applyNumberFormat="1" applyFont="1" applyFill="1" applyBorder="1" applyAlignment="1">
      <alignment horizontal="center" vertical="center"/>
    </xf>
    <xf numFmtId="4" fontId="1" fillId="0" borderId="1" xfId="7" applyNumberFormat="1" applyFont="1" applyFill="1" applyBorder="1" applyAlignment="1">
      <alignment vertical="center"/>
    </xf>
    <xf numFmtId="4" fontId="1" fillId="0" borderId="1" xfId="7" applyNumberFormat="1" applyFont="1" applyFill="1" applyBorder="1" applyAlignment="1">
      <alignment horizontal="right" vertical="center"/>
    </xf>
    <xf numFmtId="49" fontId="1" fillId="0" borderId="1" xfId="7" applyNumberFormat="1" applyFont="1" applyFill="1" applyBorder="1" applyAlignment="1">
      <alignment horizontal="center" vertical="center"/>
    </xf>
    <xf numFmtId="22" fontId="1" fillId="0" borderId="1" xfId="7" applyNumberFormat="1" applyFill="1" applyBorder="1" applyAlignment="1">
      <alignment horizontal="center" vertical="center"/>
    </xf>
    <xf numFmtId="49" fontId="2" fillId="0" borderId="1" xfId="9" applyNumberFormat="1" applyFont="1" applyFill="1" applyBorder="1" applyAlignment="1">
      <alignment horizontal="center" vertical="center" wrapText="1"/>
    </xf>
    <xf numFmtId="49" fontId="1" fillId="0" borderId="1" xfId="7" applyNumberForma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49" fontId="1" fillId="0" borderId="0" xfId="7" applyNumberFormat="1" applyFont="1" applyFill="1" applyAlignment="1">
      <alignment horizontal="center" vertical="center" wrapText="1"/>
    </xf>
    <xf numFmtId="49" fontId="2" fillId="0" borderId="0" xfId="7" applyNumberFormat="1" applyFont="1" applyFill="1" applyAlignment="1">
      <alignment vertical="center" wrapText="1"/>
    </xf>
    <xf numFmtId="0" fontId="2" fillId="0" borderId="0" xfId="7" applyNumberFormat="1" applyFont="1" applyFill="1" applyAlignment="1">
      <alignment vertical="center" wrapText="1"/>
    </xf>
    <xf numFmtId="4" fontId="6" fillId="0" borderId="1" xfId="7" applyNumberFormat="1" applyFont="1" applyFill="1" applyBorder="1" applyAlignment="1">
      <alignment vertical="center"/>
    </xf>
    <xf numFmtId="49" fontId="2" fillId="0" borderId="1" xfId="9" applyNumberFormat="1" applyFont="1" applyFill="1" applyBorder="1" applyAlignment="1">
      <alignment vertical="center" wrapText="1"/>
    </xf>
    <xf numFmtId="0" fontId="1" fillId="0" borderId="1" xfId="7" applyFill="1" applyBorder="1" applyAlignment="1">
      <alignment vertical="center" wrapText="1"/>
    </xf>
    <xf numFmtId="3" fontId="2" fillId="0" borderId="0" xfId="7" applyNumberFormat="1" applyFont="1" applyFill="1" applyAlignment="1">
      <alignment horizontal="right" vertical="center"/>
    </xf>
    <xf numFmtId="49" fontId="2" fillId="4" borderId="1" xfId="6" applyNumberFormat="1" applyFont="1" applyFill="1" applyBorder="1" applyAlignment="1">
      <alignment horizontal="center" vertical="center" wrapText="1"/>
    </xf>
    <xf numFmtId="49" fontId="1" fillId="0" borderId="1" xfId="7" applyNumberFormat="1" applyBorder="1" applyAlignment="1">
      <alignment horizontal="center" vertical="center" wrapText="1"/>
    </xf>
    <xf numFmtId="49" fontId="2" fillId="7" borderId="1" xfId="6" applyNumberFormat="1" applyFont="1" applyFill="1" applyBorder="1" applyAlignment="1">
      <alignment vertical="center" wrapText="1"/>
    </xf>
    <xf numFmtId="49" fontId="2" fillId="7" borderId="1" xfId="6" applyNumberFormat="1" applyFont="1" applyFill="1" applyBorder="1" applyAlignment="1">
      <alignment horizontal="center" vertical="center" wrapText="1"/>
    </xf>
    <xf numFmtId="49" fontId="1" fillId="7" borderId="1" xfId="7" applyNumberFormat="1" applyFill="1" applyBorder="1" applyAlignment="1">
      <alignment horizontal="center" vertical="center" wrapText="1"/>
    </xf>
    <xf numFmtId="49" fontId="1" fillId="7" borderId="1" xfId="7" applyNumberFormat="1" applyFill="1" applyBorder="1" applyAlignment="1">
      <alignment vertical="center" wrapText="1"/>
    </xf>
    <xf numFmtId="49" fontId="1" fillId="8" borderId="1" xfId="7" applyNumberForma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1" fillId="0" borderId="1" xfId="7" applyBorder="1" applyAlignment="1">
      <alignment horizontal="center" vertical="center" wrapText="1"/>
    </xf>
    <xf numFmtId="49" fontId="5" fillId="9" borderId="1" xfId="7" applyNumberFormat="1" applyFont="1" applyFill="1" applyBorder="1" applyAlignment="1">
      <alignment horizontal="center" vertical="center" wrapText="1"/>
    </xf>
    <xf numFmtId="49" fontId="6" fillId="9" borderId="1" xfId="7" applyNumberFormat="1" applyFont="1" applyFill="1" applyBorder="1" applyAlignment="1">
      <alignment horizontal="center" vertical="center" wrapText="1"/>
    </xf>
    <xf numFmtId="49" fontId="8" fillId="5" borderId="1" xfId="7" applyNumberFormat="1" applyFont="1" applyFill="1" applyBorder="1" applyAlignment="1">
      <alignment horizontal="center" vertical="center" wrapText="1"/>
    </xf>
    <xf numFmtId="167" fontId="8" fillId="5" borderId="1" xfId="7" applyNumberFormat="1" applyFon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49" fontId="1" fillId="0" borderId="1" xfId="7" applyNumberFormat="1" applyFill="1" applyBorder="1" applyAlignment="1">
      <alignment horizontal="center" vertical="center" wrapText="1"/>
    </xf>
    <xf numFmtId="49" fontId="7" fillId="6" borderId="1" xfId="7" applyNumberFormat="1" applyFont="1" applyFill="1" applyBorder="1" applyAlignment="1">
      <alignment horizontal="center" vertical="center"/>
    </xf>
    <xf numFmtId="0" fontId="1" fillId="0" borderId="1" xfId="7" applyBorder="1" applyAlignment="1">
      <alignment horizontal="center" vertical="center"/>
    </xf>
    <xf numFmtId="49" fontId="9" fillId="6" borderId="1" xfId="7" applyNumberFormat="1" applyFont="1" applyFill="1" applyBorder="1" applyAlignment="1">
      <alignment horizontal="center" vertical="center"/>
    </xf>
  </cellXfs>
  <cellStyles count="10">
    <cellStyle name="čárky 2" xfId="1"/>
    <cellStyle name="Hypertextový odkaz 2" xfId="2"/>
    <cellStyle name="Hypertextový odkaz 2 2" xfId="3"/>
    <cellStyle name="Hypertextový odkaz 3" xfId="4"/>
    <cellStyle name="měny 2" xfId="5"/>
    <cellStyle name="měny 3" xfId="6"/>
    <cellStyle name="Normální" xfId="0" builtinId="0"/>
    <cellStyle name="normální 2" xfId="7"/>
    <cellStyle name="normální 3" xfId="8"/>
    <cellStyle name="normální_List1 2" xfId="9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Q19"/>
  <sheetViews>
    <sheetView tabSelected="1" topLeftCell="AQ1" zoomScaleNormal="100" zoomScaleSheetLayoutView="100" workbookViewId="0">
      <pane ySplit="4" topLeftCell="A11" activePane="bottomLeft" state="frozen"/>
      <selection pane="bottomLeft" activeCell="BL21" sqref="BL21"/>
    </sheetView>
  </sheetViews>
  <sheetFormatPr defaultColWidth="9.33203125" defaultRowHeight="12.75" x14ac:dyDescent="0.2"/>
  <cols>
    <col min="1" max="1" width="7.1640625" style="5" customWidth="1"/>
    <col min="2" max="2" width="5" style="8" customWidth="1"/>
    <col min="3" max="3" width="2.33203125" style="8" bestFit="1" customWidth="1"/>
    <col min="4" max="4" width="2.83203125" style="8" bestFit="1" customWidth="1"/>
    <col min="5" max="5" width="5.6640625" style="8" bestFit="1" customWidth="1"/>
    <col min="6" max="6" width="2.33203125" style="8" bestFit="1" customWidth="1"/>
    <col min="7" max="7" width="8.1640625" style="8" bestFit="1" customWidth="1"/>
    <col min="8" max="8" width="3.6640625" style="8" bestFit="1" customWidth="1"/>
    <col min="9" max="9" width="2.6640625" style="8" bestFit="1" customWidth="1"/>
    <col min="10" max="10" width="10.33203125" style="8" customWidth="1"/>
    <col min="11" max="11" width="22" style="34" customWidth="1"/>
    <col min="12" max="12" width="21.6640625" style="35" customWidth="1"/>
    <col min="13" max="13" width="12.83203125" style="35" customWidth="1"/>
    <col min="14" max="14" width="57.5" style="5" customWidth="1"/>
    <col min="15" max="15" width="11.5" style="5" bestFit="1" customWidth="1"/>
    <col min="16" max="16" width="21.5" style="5" hidden="1" customWidth="1"/>
    <col min="17" max="17" width="17.83203125" style="5" hidden="1" customWidth="1"/>
    <col min="18" max="18" width="35.5" style="6" hidden="1" customWidth="1"/>
    <col min="19" max="19" width="16.33203125" style="36" customWidth="1"/>
    <col min="20" max="20" width="12.33203125" style="5" customWidth="1"/>
    <col min="21" max="21" width="9.83203125" style="9" customWidth="1"/>
    <col min="22" max="22" width="15.5" style="9" customWidth="1"/>
    <col min="23" max="23" width="18.33203125" style="5" customWidth="1"/>
    <col min="24" max="24" width="14.5" style="5" customWidth="1"/>
    <col min="25" max="40" width="14.83203125" style="7" customWidth="1"/>
    <col min="41" max="42" width="14.83203125" style="7" hidden="1" customWidth="1"/>
    <col min="43" max="43" width="14.83203125" style="7" customWidth="1"/>
    <col min="44" max="45" width="14.83203125" style="7" hidden="1" customWidth="1"/>
    <col min="46" max="46" width="14.83203125" style="7" customWidth="1"/>
    <col min="47" max="47" width="18.6640625" style="7" hidden="1" customWidth="1"/>
    <col min="48" max="48" width="14.83203125" style="7" hidden="1" customWidth="1"/>
    <col min="49" max="49" width="14.83203125" style="7" customWidth="1"/>
    <col min="50" max="51" width="14.83203125" style="7" hidden="1" customWidth="1"/>
    <col min="52" max="52" width="14.83203125" style="7" customWidth="1"/>
    <col min="53" max="54" width="14.83203125" style="7" hidden="1" customWidth="1"/>
    <col min="55" max="55" width="14.83203125" style="7" customWidth="1"/>
    <col min="56" max="57" width="14.83203125" style="7" hidden="1" customWidth="1"/>
    <col min="58" max="58" width="14.83203125" style="7" customWidth="1"/>
    <col min="59" max="60" width="14.83203125" style="7" hidden="1" customWidth="1"/>
    <col min="61" max="61" width="14.83203125" style="7" customWidth="1"/>
    <col min="62" max="63" width="14.83203125" style="7" hidden="1" customWidth="1"/>
    <col min="64" max="64" width="14.83203125" style="7" customWidth="1"/>
    <col min="65" max="65" width="17.83203125" style="7" hidden="1" customWidth="1"/>
    <col min="66" max="66" width="14.83203125" style="7" hidden="1" customWidth="1"/>
    <col min="67" max="67" width="16.83203125" style="7" customWidth="1"/>
    <col min="68" max="68" width="13.1640625" style="7" customWidth="1"/>
    <col min="69" max="69" width="14" style="5" customWidth="1"/>
    <col min="70" max="16384" width="9.33203125" style="5"/>
  </cols>
  <sheetData>
    <row r="1" spans="1:69" x14ac:dyDescent="0.2">
      <c r="A1" s="5" t="s">
        <v>161</v>
      </c>
    </row>
    <row r="2" spans="1:69" s="1" customFormat="1" ht="13.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3" t="s">
        <v>1</v>
      </c>
      <c r="O2" s="44"/>
      <c r="P2" s="45"/>
      <c r="Q2" s="45"/>
      <c r="R2" s="45"/>
      <c r="S2" s="47"/>
      <c r="T2" s="47"/>
      <c r="U2" s="47"/>
      <c r="V2" s="47"/>
      <c r="W2" s="47"/>
      <c r="X2" s="48" t="s">
        <v>42</v>
      </c>
      <c r="Y2" s="50" t="s">
        <v>2</v>
      </c>
      <c r="Z2" s="50"/>
      <c r="AA2" s="50"/>
      <c r="AB2" s="50"/>
      <c r="AC2" s="50"/>
      <c r="AD2" s="50"/>
      <c r="AE2" s="50"/>
      <c r="AF2" s="50"/>
      <c r="AG2" s="50"/>
      <c r="AH2" s="51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56" t="s">
        <v>3</v>
      </c>
      <c r="BP2" s="57"/>
      <c r="BQ2" s="55" t="s">
        <v>4</v>
      </c>
    </row>
    <row r="3" spans="1:69" s="1" customFormat="1" ht="18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6"/>
      <c r="O3" s="45"/>
      <c r="P3" s="45"/>
      <c r="Q3" s="45"/>
      <c r="R3" s="45"/>
      <c r="S3" s="47"/>
      <c r="T3" s="47"/>
      <c r="U3" s="47"/>
      <c r="V3" s="47"/>
      <c r="W3" s="47"/>
      <c r="X3" s="49"/>
      <c r="Y3" s="52" t="s">
        <v>5</v>
      </c>
      <c r="Z3" s="49"/>
      <c r="AA3" s="52" t="s">
        <v>6</v>
      </c>
      <c r="AB3" s="49"/>
      <c r="AC3" s="52" t="s">
        <v>7</v>
      </c>
      <c r="AD3" s="49"/>
      <c r="AE3" s="52" t="s">
        <v>8</v>
      </c>
      <c r="AF3" s="49"/>
      <c r="AG3" s="52" t="s">
        <v>9</v>
      </c>
      <c r="AH3" s="49"/>
      <c r="AI3" s="52" t="s">
        <v>10</v>
      </c>
      <c r="AJ3" s="49"/>
      <c r="AK3" s="52" t="s">
        <v>11</v>
      </c>
      <c r="AL3" s="49"/>
      <c r="AM3" s="52" t="s">
        <v>12</v>
      </c>
      <c r="AN3" s="49"/>
      <c r="AO3" s="49"/>
      <c r="AP3" s="49"/>
      <c r="AQ3" s="52" t="s">
        <v>13</v>
      </c>
      <c r="AR3" s="52"/>
      <c r="AS3" s="52"/>
      <c r="AT3" s="49"/>
      <c r="AU3" s="49"/>
      <c r="AV3" s="49"/>
      <c r="AW3" s="52" t="s">
        <v>14</v>
      </c>
      <c r="AX3" s="53"/>
      <c r="AY3" s="52"/>
      <c r="AZ3" s="49"/>
      <c r="BA3" s="49"/>
      <c r="BB3" s="49"/>
      <c r="BC3" s="52" t="s">
        <v>15</v>
      </c>
      <c r="BD3" s="52"/>
      <c r="BE3" s="52"/>
      <c r="BF3" s="49"/>
      <c r="BG3" s="49"/>
      <c r="BH3" s="49"/>
      <c r="BI3" s="52" t="s">
        <v>16</v>
      </c>
      <c r="BJ3" s="53"/>
      <c r="BK3" s="52"/>
      <c r="BL3" s="49"/>
      <c r="BM3" s="49"/>
      <c r="BN3" s="49"/>
      <c r="BO3" s="58"/>
      <c r="BP3" s="57"/>
      <c r="BQ3" s="55"/>
    </row>
    <row r="4" spans="1:69" s="1" customFormat="1" ht="89.25" customHeight="1" x14ac:dyDescent="0.2">
      <c r="A4" s="31" t="s">
        <v>17</v>
      </c>
      <c r="B4" s="54" t="s">
        <v>18</v>
      </c>
      <c r="C4" s="54"/>
      <c r="D4" s="54"/>
      <c r="E4" s="54"/>
      <c r="F4" s="54"/>
      <c r="G4" s="54"/>
      <c r="H4" s="54"/>
      <c r="I4" s="54"/>
      <c r="J4" s="31" t="s">
        <v>19</v>
      </c>
      <c r="K4" s="33" t="s">
        <v>20</v>
      </c>
      <c r="L4" s="33" t="s">
        <v>21</v>
      </c>
      <c r="M4" s="33" t="s">
        <v>22</v>
      </c>
      <c r="N4" s="38" t="s">
        <v>23</v>
      </c>
      <c r="O4" s="31" t="s">
        <v>24</v>
      </c>
      <c r="P4" s="31" t="s">
        <v>25</v>
      </c>
      <c r="Q4" s="31" t="s">
        <v>26</v>
      </c>
      <c r="R4" s="31" t="s">
        <v>27</v>
      </c>
      <c r="S4" s="33" t="s">
        <v>28</v>
      </c>
      <c r="T4" s="31" t="s">
        <v>29</v>
      </c>
      <c r="U4" s="10" t="s">
        <v>41</v>
      </c>
      <c r="V4" s="10" t="s">
        <v>43</v>
      </c>
      <c r="W4" s="31" t="s">
        <v>30</v>
      </c>
      <c r="X4" s="49"/>
      <c r="Y4" s="11" t="s">
        <v>31</v>
      </c>
      <c r="Z4" s="13" t="s">
        <v>34</v>
      </c>
      <c r="AA4" s="11" t="s">
        <v>31</v>
      </c>
      <c r="AB4" s="13" t="s">
        <v>34</v>
      </c>
      <c r="AC4" s="11" t="s">
        <v>31</v>
      </c>
      <c r="AD4" s="13" t="s">
        <v>34</v>
      </c>
      <c r="AE4" s="11" t="s">
        <v>31</v>
      </c>
      <c r="AF4" s="13" t="s">
        <v>34</v>
      </c>
      <c r="AG4" s="11" t="s">
        <v>31</v>
      </c>
      <c r="AH4" s="13" t="s">
        <v>34</v>
      </c>
      <c r="AI4" s="11" t="s">
        <v>31</v>
      </c>
      <c r="AJ4" s="13" t="s">
        <v>34</v>
      </c>
      <c r="AK4" s="11" t="s">
        <v>31</v>
      </c>
      <c r="AL4" s="13" t="s">
        <v>34</v>
      </c>
      <c r="AM4" s="11" t="s">
        <v>31</v>
      </c>
      <c r="AN4" s="13" t="s">
        <v>34</v>
      </c>
      <c r="AO4" s="14" t="s">
        <v>35</v>
      </c>
      <c r="AP4" s="13" t="s">
        <v>36</v>
      </c>
      <c r="AQ4" s="11" t="s">
        <v>31</v>
      </c>
      <c r="AR4" s="12" t="s">
        <v>32</v>
      </c>
      <c r="AS4" s="11" t="s">
        <v>33</v>
      </c>
      <c r="AT4" s="13" t="s">
        <v>34</v>
      </c>
      <c r="AU4" s="14" t="s">
        <v>35</v>
      </c>
      <c r="AV4" s="13" t="s">
        <v>36</v>
      </c>
      <c r="AW4" s="11" t="s">
        <v>31</v>
      </c>
      <c r="AX4" s="12" t="s">
        <v>32</v>
      </c>
      <c r="AY4" s="11" t="s">
        <v>33</v>
      </c>
      <c r="AZ4" s="13" t="s">
        <v>34</v>
      </c>
      <c r="BA4" s="14" t="s">
        <v>35</v>
      </c>
      <c r="BB4" s="13" t="s">
        <v>36</v>
      </c>
      <c r="BC4" s="11" t="s">
        <v>31</v>
      </c>
      <c r="BD4" s="12" t="s">
        <v>32</v>
      </c>
      <c r="BE4" s="11" t="s">
        <v>33</v>
      </c>
      <c r="BF4" s="13" t="s">
        <v>34</v>
      </c>
      <c r="BG4" s="14" t="s">
        <v>35</v>
      </c>
      <c r="BH4" s="13" t="s">
        <v>36</v>
      </c>
      <c r="BI4" s="11" t="s">
        <v>31</v>
      </c>
      <c r="BJ4" s="12" t="s">
        <v>32</v>
      </c>
      <c r="BK4" s="11" t="s">
        <v>33</v>
      </c>
      <c r="BL4" s="13" t="s">
        <v>34</v>
      </c>
      <c r="BM4" s="14" t="s">
        <v>35</v>
      </c>
      <c r="BN4" s="13" t="s">
        <v>36</v>
      </c>
      <c r="BO4" s="15" t="s">
        <v>160</v>
      </c>
      <c r="BP4" s="16" t="s">
        <v>37</v>
      </c>
      <c r="BQ4" s="55"/>
    </row>
    <row r="5" spans="1:69" s="4" customFormat="1" ht="30" customHeight="1" x14ac:dyDescent="0.2">
      <c r="A5" s="17">
        <v>15</v>
      </c>
      <c r="B5" s="2" t="s">
        <v>38</v>
      </c>
      <c r="C5" s="2" t="s">
        <v>39</v>
      </c>
      <c r="D5" s="2" t="s">
        <v>40</v>
      </c>
      <c r="E5" s="2" t="s">
        <v>44</v>
      </c>
      <c r="F5" s="2" t="s">
        <v>39</v>
      </c>
      <c r="G5" s="2" t="s">
        <v>53</v>
      </c>
      <c r="H5" s="2" t="s">
        <v>54</v>
      </c>
      <c r="I5" s="2" t="s">
        <v>55</v>
      </c>
      <c r="J5" s="2" t="s">
        <v>45</v>
      </c>
      <c r="K5" s="32" t="s">
        <v>56</v>
      </c>
      <c r="L5" s="32" t="s">
        <v>57</v>
      </c>
      <c r="M5" s="32" t="s">
        <v>58</v>
      </c>
      <c r="N5" s="39" t="s">
        <v>149</v>
      </c>
      <c r="O5" s="18" t="s">
        <v>59</v>
      </c>
      <c r="P5" s="19" t="s">
        <v>60</v>
      </c>
      <c r="Q5" s="20" t="s">
        <v>61</v>
      </c>
      <c r="R5" s="21" t="s">
        <v>62</v>
      </c>
      <c r="S5" s="32" t="s">
        <v>46</v>
      </c>
      <c r="T5" s="2" t="s">
        <v>45</v>
      </c>
      <c r="U5" s="22"/>
      <c r="V5" s="30">
        <v>41640.25</v>
      </c>
      <c r="W5" s="2" t="s">
        <v>47</v>
      </c>
      <c r="X5" s="23" t="s">
        <v>63</v>
      </c>
      <c r="Y5" s="24">
        <f>638085-410686.1</f>
        <v>227398.90000000002</v>
      </c>
      <c r="Z5" s="24">
        <v>2200</v>
      </c>
      <c r="AA5" s="24">
        <v>449769</v>
      </c>
      <c r="AB5" s="24">
        <v>2200</v>
      </c>
      <c r="AC5" s="24">
        <v>363912.9</v>
      </c>
      <c r="AD5" s="24">
        <v>2200</v>
      </c>
      <c r="AE5" s="24">
        <v>215479.1</v>
      </c>
      <c r="AF5" s="24">
        <v>2200</v>
      </c>
      <c r="AG5" s="24">
        <v>139389.70000000001</v>
      </c>
      <c r="AH5" s="24">
        <v>2200</v>
      </c>
      <c r="AI5" s="24">
        <v>59113.5</v>
      </c>
      <c r="AJ5" s="24">
        <v>2200</v>
      </c>
      <c r="AK5" s="24">
        <v>29481.9</v>
      </c>
      <c r="AL5" s="24">
        <v>2200</v>
      </c>
      <c r="AM5" s="24">
        <v>42761.4</v>
      </c>
      <c r="AN5" s="24">
        <v>2200</v>
      </c>
      <c r="AO5" s="3">
        <v>0</v>
      </c>
      <c r="AP5" s="25">
        <v>0</v>
      </c>
      <c r="AQ5" s="24">
        <v>131468.5</v>
      </c>
      <c r="AR5" s="3">
        <v>0.7</v>
      </c>
      <c r="AS5" s="25">
        <v>92027.95</v>
      </c>
      <c r="AT5" s="24">
        <v>2200</v>
      </c>
      <c r="AU5" s="3">
        <v>0</v>
      </c>
      <c r="AV5" s="25">
        <v>0</v>
      </c>
      <c r="AW5" s="24">
        <v>303555.20000000001</v>
      </c>
      <c r="AX5" s="3">
        <v>0.7</v>
      </c>
      <c r="AY5" s="25">
        <v>212488.63999999998</v>
      </c>
      <c r="AZ5" s="24">
        <v>2200</v>
      </c>
      <c r="BA5" s="3">
        <v>0</v>
      </c>
      <c r="BB5" s="25">
        <v>0</v>
      </c>
      <c r="BC5" s="24">
        <v>294851.5</v>
      </c>
      <c r="BD5" s="3">
        <v>0.7</v>
      </c>
      <c r="BE5" s="25">
        <v>206396.05</v>
      </c>
      <c r="BF5" s="24">
        <v>2200</v>
      </c>
      <c r="BG5" s="3">
        <v>0</v>
      </c>
      <c r="BH5" s="25">
        <v>0</v>
      </c>
      <c r="BI5" s="24">
        <v>612818.4</v>
      </c>
      <c r="BJ5" s="3">
        <v>0.7</v>
      </c>
      <c r="BK5" s="25">
        <v>428972.88</v>
      </c>
      <c r="BL5" s="26">
        <v>2200</v>
      </c>
      <c r="BM5" s="3">
        <v>0</v>
      </c>
      <c r="BN5" s="25">
        <v>0</v>
      </c>
      <c r="BO5" s="27">
        <f t="shared" ref="BO5:BO13" si="0">Y5+AA5+AC5+AE5+AG5+AI5+AK5+AM5+AQ5+AW5+BC5+BI5</f>
        <v>2869999.9999999995</v>
      </c>
      <c r="BP5" s="28">
        <v>2200</v>
      </c>
      <c r="BQ5" s="29"/>
    </row>
    <row r="6" spans="1:69" s="4" customFormat="1" ht="30" customHeight="1" x14ac:dyDescent="0.2">
      <c r="A6" s="17">
        <v>18</v>
      </c>
      <c r="B6" s="2" t="s">
        <v>38</v>
      </c>
      <c r="C6" s="2" t="s">
        <v>39</v>
      </c>
      <c r="D6" s="2" t="s">
        <v>40</v>
      </c>
      <c r="E6" s="2" t="s">
        <v>44</v>
      </c>
      <c r="F6" s="2" t="s">
        <v>39</v>
      </c>
      <c r="G6" s="2" t="s">
        <v>65</v>
      </c>
      <c r="H6" s="2" t="s">
        <v>54</v>
      </c>
      <c r="I6" s="2" t="s">
        <v>66</v>
      </c>
      <c r="J6" s="2" t="s">
        <v>45</v>
      </c>
      <c r="K6" s="32" t="s">
        <v>67</v>
      </c>
      <c r="L6" s="32" t="s">
        <v>68</v>
      </c>
      <c r="M6" s="32" t="s">
        <v>69</v>
      </c>
      <c r="N6" s="39" t="s">
        <v>150</v>
      </c>
      <c r="O6" s="18" t="s">
        <v>70</v>
      </c>
      <c r="P6" s="19" t="s">
        <v>71</v>
      </c>
      <c r="Q6" s="20" t="s">
        <v>72</v>
      </c>
      <c r="R6" s="21" t="s">
        <v>73</v>
      </c>
      <c r="S6" s="32" t="s">
        <v>46</v>
      </c>
      <c r="T6" s="2" t="s">
        <v>45</v>
      </c>
      <c r="U6" s="22"/>
      <c r="V6" s="30">
        <v>41640.25</v>
      </c>
      <c r="W6" s="2" t="s">
        <v>47</v>
      </c>
      <c r="X6" s="23" t="s">
        <v>63</v>
      </c>
      <c r="Y6" s="24">
        <v>178420.02</v>
      </c>
      <c r="Z6" s="24">
        <v>600</v>
      </c>
      <c r="AA6" s="24">
        <v>134834.5</v>
      </c>
      <c r="AB6" s="24">
        <v>600</v>
      </c>
      <c r="AC6" s="24">
        <v>118275.34</v>
      </c>
      <c r="AD6" s="24">
        <v>600</v>
      </c>
      <c r="AE6" s="24">
        <v>81739.39</v>
      </c>
      <c r="AF6" s="24">
        <v>600</v>
      </c>
      <c r="AG6" s="24">
        <v>54694.22</v>
      </c>
      <c r="AH6" s="24">
        <v>600</v>
      </c>
      <c r="AI6" s="24">
        <v>29266.66</v>
      </c>
      <c r="AJ6" s="24">
        <v>600</v>
      </c>
      <c r="AK6" s="24">
        <v>17565.77</v>
      </c>
      <c r="AL6" s="24">
        <v>600</v>
      </c>
      <c r="AM6" s="24">
        <v>21934.400000000001</v>
      </c>
      <c r="AN6" s="24">
        <v>600</v>
      </c>
      <c r="AO6" s="3">
        <v>0</v>
      </c>
      <c r="AP6" s="25">
        <v>0</v>
      </c>
      <c r="AQ6" s="24">
        <v>57153.38</v>
      </c>
      <c r="AR6" s="3">
        <v>0.7</v>
      </c>
      <c r="AS6" s="25">
        <v>40007.365999999995</v>
      </c>
      <c r="AT6" s="24">
        <v>600</v>
      </c>
      <c r="AU6" s="3">
        <v>0</v>
      </c>
      <c r="AV6" s="25">
        <v>0</v>
      </c>
      <c r="AW6" s="24">
        <v>99650.34</v>
      </c>
      <c r="AX6" s="3">
        <v>0.7</v>
      </c>
      <c r="AY6" s="25">
        <v>69755.237999999998</v>
      </c>
      <c r="AZ6" s="24">
        <v>600</v>
      </c>
      <c r="BA6" s="3">
        <v>0</v>
      </c>
      <c r="BB6" s="25">
        <v>0</v>
      </c>
      <c r="BC6" s="24">
        <v>94956.62</v>
      </c>
      <c r="BD6" s="3">
        <v>0.7</v>
      </c>
      <c r="BE6" s="25">
        <v>66469.633999999991</v>
      </c>
      <c r="BF6" s="24">
        <v>600</v>
      </c>
      <c r="BG6" s="3">
        <v>0</v>
      </c>
      <c r="BH6" s="25">
        <v>0</v>
      </c>
      <c r="BI6" s="24">
        <v>162693.10999999999</v>
      </c>
      <c r="BJ6" s="3">
        <v>0.7</v>
      </c>
      <c r="BK6" s="25">
        <v>113885.17699999998</v>
      </c>
      <c r="BL6" s="26">
        <v>600</v>
      </c>
      <c r="BM6" s="3">
        <v>0</v>
      </c>
      <c r="BN6" s="25">
        <v>0</v>
      </c>
      <c r="BO6" s="27">
        <f t="shared" si="0"/>
        <v>1051183.75</v>
      </c>
      <c r="BP6" s="28">
        <v>600</v>
      </c>
      <c r="BQ6" s="29"/>
    </row>
    <row r="7" spans="1:69" s="4" customFormat="1" ht="30" customHeight="1" x14ac:dyDescent="0.2">
      <c r="A7" s="17">
        <v>26</v>
      </c>
      <c r="B7" s="2" t="s">
        <v>38</v>
      </c>
      <c r="C7" s="2" t="s">
        <v>39</v>
      </c>
      <c r="D7" s="2" t="s">
        <v>40</v>
      </c>
      <c r="E7" s="2" t="s">
        <v>44</v>
      </c>
      <c r="F7" s="2" t="s">
        <v>39</v>
      </c>
      <c r="G7" s="2" t="s">
        <v>76</v>
      </c>
      <c r="H7" s="2" t="s">
        <v>77</v>
      </c>
      <c r="I7" s="2" t="s">
        <v>66</v>
      </c>
      <c r="J7" s="2" t="s">
        <v>45</v>
      </c>
      <c r="K7" s="32" t="s">
        <v>78</v>
      </c>
      <c r="L7" s="32" t="s">
        <v>79</v>
      </c>
      <c r="M7" s="32" t="s">
        <v>80</v>
      </c>
      <c r="N7" s="39" t="s">
        <v>151</v>
      </c>
      <c r="O7" s="18" t="s">
        <v>81</v>
      </c>
      <c r="P7" s="19" t="s">
        <v>82</v>
      </c>
      <c r="Q7" s="20" t="s">
        <v>83</v>
      </c>
      <c r="R7" s="21" t="s">
        <v>84</v>
      </c>
      <c r="S7" s="32" t="s">
        <v>46</v>
      </c>
      <c r="T7" s="2" t="s">
        <v>45</v>
      </c>
      <c r="U7" s="22"/>
      <c r="V7" s="30">
        <v>41640.25</v>
      </c>
      <c r="W7" s="2" t="s">
        <v>47</v>
      </c>
      <c r="X7" s="23" t="s">
        <v>63</v>
      </c>
      <c r="Y7" s="24">
        <v>155000</v>
      </c>
      <c r="Z7" s="24">
        <v>1000</v>
      </c>
      <c r="AA7" s="24">
        <v>155000</v>
      </c>
      <c r="AB7" s="24">
        <v>1000</v>
      </c>
      <c r="AC7" s="24">
        <v>157000</v>
      </c>
      <c r="AD7" s="24">
        <v>1000</v>
      </c>
      <c r="AE7" s="24">
        <v>128000</v>
      </c>
      <c r="AF7" s="24">
        <v>1000</v>
      </c>
      <c r="AG7" s="24">
        <v>119000</v>
      </c>
      <c r="AH7" s="24">
        <v>1000</v>
      </c>
      <c r="AI7" s="24">
        <v>113000</v>
      </c>
      <c r="AJ7" s="24">
        <v>1000</v>
      </c>
      <c r="AK7" s="24">
        <v>111000</v>
      </c>
      <c r="AL7" s="24">
        <v>1000</v>
      </c>
      <c r="AM7" s="24">
        <v>118000</v>
      </c>
      <c r="AN7" s="24">
        <v>1000</v>
      </c>
      <c r="AO7" s="3">
        <v>0</v>
      </c>
      <c r="AP7" s="25">
        <v>0</v>
      </c>
      <c r="AQ7" s="24">
        <v>124000</v>
      </c>
      <c r="AR7" s="3">
        <v>0.7</v>
      </c>
      <c r="AS7" s="25">
        <v>86800</v>
      </c>
      <c r="AT7" s="24">
        <v>1000</v>
      </c>
      <c r="AU7" s="3">
        <v>0</v>
      </c>
      <c r="AV7" s="25">
        <v>0</v>
      </c>
      <c r="AW7" s="24">
        <v>124000</v>
      </c>
      <c r="AX7" s="3">
        <v>0.7</v>
      </c>
      <c r="AY7" s="25">
        <v>86800</v>
      </c>
      <c r="AZ7" s="24">
        <v>1000</v>
      </c>
      <c r="BA7" s="3">
        <v>0</v>
      </c>
      <c r="BB7" s="25">
        <v>0</v>
      </c>
      <c r="BC7" s="24">
        <v>134000</v>
      </c>
      <c r="BD7" s="3">
        <v>0.7</v>
      </c>
      <c r="BE7" s="25">
        <v>93800</v>
      </c>
      <c r="BF7" s="24">
        <v>1000</v>
      </c>
      <c r="BG7" s="3">
        <v>0</v>
      </c>
      <c r="BH7" s="25">
        <v>0</v>
      </c>
      <c r="BI7" s="24">
        <v>162000</v>
      </c>
      <c r="BJ7" s="3">
        <v>0.7</v>
      </c>
      <c r="BK7" s="25">
        <v>113400</v>
      </c>
      <c r="BL7" s="26">
        <v>1000</v>
      </c>
      <c r="BM7" s="3">
        <v>0</v>
      </c>
      <c r="BN7" s="25">
        <v>0</v>
      </c>
      <c r="BO7" s="27">
        <f t="shared" si="0"/>
        <v>1600000</v>
      </c>
      <c r="BP7" s="28">
        <v>1000</v>
      </c>
      <c r="BQ7" s="29"/>
    </row>
    <row r="8" spans="1:69" s="4" customFormat="1" ht="40.15" customHeight="1" x14ac:dyDescent="0.2">
      <c r="A8" s="17">
        <v>27</v>
      </c>
      <c r="B8" s="2" t="s">
        <v>38</v>
      </c>
      <c r="C8" s="2" t="s">
        <v>39</v>
      </c>
      <c r="D8" s="2" t="s">
        <v>40</v>
      </c>
      <c r="E8" s="2" t="s">
        <v>44</v>
      </c>
      <c r="F8" s="2" t="s">
        <v>39</v>
      </c>
      <c r="G8" s="2" t="s">
        <v>85</v>
      </c>
      <c r="H8" s="2" t="s">
        <v>86</v>
      </c>
      <c r="I8" s="2" t="s">
        <v>87</v>
      </c>
      <c r="J8" s="2" t="s">
        <v>45</v>
      </c>
      <c r="K8" s="32" t="s">
        <v>88</v>
      </c>
      <c r="L8" s="32" t="s">
        <v>89</v>
      </c>
      <c r="M8" s="32" t="s">
        <v>90</v>
      </c>
      <c r="N8" s="39" t="s">
        <v>152</v>
      </c>
      <c r="O8" s="18" t="s">
        <v>91</v>
      </c>
      <c r="P8" s="19" t="s">
        <v>92</v>
      </c>
      <c r="Q8" s="20" t="s">
        <v>93</v>
      </c>
      <c r="R8" s="21" t="s">
        <v>94</v>
      </c>
      <c r="S8" s="32" t="s">
        <v>46</v>
      </c>
      <c r="T8" s="2" t="s">
        <v>45</v>
      </c>
      <c r="U8" s="22"/>
      <c r="V8" s="30">
        <v>41640.25</v>
      </c>
      <c r="W8" s="2" t="s">
        <v>47</v>
      </c>
      <c r="X8" s="23" t="s">
        <v>63</v>
      </c>
      <c r="Y8" s="24">
        <v>214136.19</v>
      </c>
      <c r="Z8" s="24">
        <v>790</v>
      </c>
      <c r="AA8" s="24">
        <v>164331.47</v>
      </c>
      <c r="AB8" s="24">
        <v>790</v>
      </c>
      <c r="AC8" s="24">
        <v>137744.39000000001</v>
      </c>
      <c r="AD8" s="24">
        <v>790</v>
      </c>
      <c r="AE8" s="24">
        <v>88165.43</v>
      </c>
      <c r="AF8" s="24">
        <v>790</v>
      </c>
      <c r="AG8" s="24">
        <v>60951.77</v>
      </c>
      <c r="AH8" s="24">
        <v>790</v>
      </c>
      <c r="AI8" s="24">
        <v>31393.14</v>
      </c>
      <c r="AJ8" s="24">
        <v>790</v>
      </c>
      <c r="AK8" s="24">
        <v>23554.77</v>
      </c>
      <c r="AL8" s="24">
        <v>790</v>
      </c>
      <c r="AM8" s="24">
        <v>26616.2</v>
      </c>
      <c r="AN8" s="24">
        <v>790</v>
      </c>
      <c r="AO8" s="3">
        <v>0</v>
      </c>
      <c r="AP8" s="25">
        <v>0</v>
      </c>
      <c r="AQ8" s="24">
        <v>53653.59</v>
      </c>
      <c r="AR8" s="3">
        <v>0.69999999999999984</v>
      </c>
      <c r="AS8" s="25">
        <v>37557.512999999992</v>
      </c>
      <c r="AT8" s="24">
        <v>790</v>
      </c>
      <c r="AU8" s="3">
        <v>0</v>
      </c>
      <c r="AV8" s="25">
        <v>0</v>
      </c>
      <c r="AW8" s="24">
        <v>111482.79</v>
      </c>
      <c r="AX8" s="3">
        <v>0.7</v>
      </c>
      <c r="AY8" s="25">
        <v>78037.952999999994</v>
      </c>
      <c r="AZ8" s="24">
        <v>790</v>
      </c>
      <c r="BA8" s="3">
        <v>0</v>
      </c>
      <c r="BB8" s="25">
        <v>0</v>
      </c>
      <c r="BC8" s="24">
        <v>108110.49</v>
      </c>
      <c r="BD8" s="3">
        <v>0.7</v>
      </c>
      <c r="BE8" s="25">
        <v>75677.342999999993</v>
      </c>
      <c r="BF8" s="24">
        <v>790</v>
      </c>
      <c r="BG8" s="3">
        <v>0</v>
      </c>
      <c r="BH8" s="25">
        <v>0</v>
      </c>
      <c r="BI8" s="24">
        <v>200554.22</v>
      </c>
      <c r="BJ8" s="3">
        <v>0.7</v>
      </c>
      <c r="BK8" s="25">
        <v>140387.954</v>
      </c>
      <c r="BL8" s="26">
        <v>790</v>
      </c>
      <c r="BM8" s="3">
        <v>0</v>
      </c>
      <c r="BN8" s="25">
        <v>0</v>
      </c>
      <c r="BO8" s="27">
        <f t="shared" si="0"/>
        <v>1220694.45</v>
      </c>
      <c r="BP8" s="28">
        <v>790</v>
      </c>
      <c r="BQ8" s="29"/>
    </row>
    <row r="9" spans="1:69" s="4" customFormat="1" ht="38.25" x14ac:dyDescent="0.2">
      <c r="A9" s="17">
        <v>35</v>
      </c>
      <c r="B9" s="2" t="s">
        <v>38</v>
      </c>
      <c r="C9" s="2" t="s">
        <v>39</v>
      </c>
      <c r="D9" s="2" t="s">
        <v>40</v>
      </c>
      <c r="E9" s="2" t="s">
        <v>44</v>
      </c>
      <c r="F9" s="2" t="s">
        <v>39</v>
      </c>
      <c r="G9" s="2" t="s">
        <v>85</v>
      </c>
      <c r="H9" s="2" t="s">
        <v>51</v>
      </c>
      <c r="I9" s="2" t="s">
        <v>52</v>
      </c>
      <c r="J9" s="2" t="s">
        <v>45</v>
      </c>
      <c r="K9" s="32" t="s">
        <v>96</v>
      </c>
      <c r="L9" s="32" t="s">
        <v>97</v>
      </c>
      <c r="M9" s="32" t="s">
        <v>98</v>
      </c>
      <c r="N9" s="39" t="s">
        <v>153</v>
      </c>
      <c r="O9" s="18" t="s">
        <v>99</v>
      </c>
      <c r="P9" s="19" t="s">
        <v>100</v>
      </c>
      <c r="Q9" s="20" t="s">
        <v>101</v>
      </c>
      <c r="R9" s="21" t="s">
        <v>102</v>
      </c>
      <c r="S9" s="32" t="s">
        <v>46</v>
      </c>
      <c r="T9" s="2" t="s">
        <v>45</v>
      </c>
      <c r="U9" s="22"/>
      <c r="V9" s="30">
        <v>41640.25</v>
      </c>
      <c r="W9" s="2" t="s">
        <v>47</v>
      </c>
      <c r="X9" s="23" t="s">
        <v>63</v>
      </c>
      <c r="Y9" s="24">
        <v>125387.8</v>
      </c>
      <c r="Z9" s="24">
        <v>510</v>
      </c>
      <c r="AA9" s="24">
        <v>94039.56</v>
      </c>
      <c r="AB9" s="24">
        <v>510</v>
      </c>
      <c r="AC9" s="24">
        <v>88765.5</v>
      </c>
      <c r="AD9" s="24">
        <v>510</v>
      </c>
      <c r="AE9" s="24">
        <v>57915.73</v>
      </c>
      <c r="AF9" s="24">
        <v>510</v>
      </c>
      <c r="AG9" s="24">
        <v>45526.03</v>
      </c>
      <c r="AH9" s="24">
        <v>510</v>
      </c>
      <c r="AI9" s="24">
        <v>19100.37</v>
      </c>
      <c r="AJ9" s="24">
        <v>510</v>
      </c>
      <c r="AK9" s="24">
        <v>13943.55</v>
      </c>
      <c r="AL9" s="24">
        <v>510</v>
      </c>
      <c r="AM9" s="24">
        <v>15956.36</v>
      </c>
      <c r="AN9" s="24">
        <v>510</v>
      </c>
      <c r="AO9" s="3">
        <v>0</v>
      </c>
      <c r="AP9" s="25">
        <v>0</v>
      </c>
      <c r="AQ9" s="24">
        <v>46390.86</v>
      </c>
      <c r="AR9" s="3">
        <v>0.7</v>
      </c>
      <c r="AS9" s="25">
        <v>32473.601999999999</v>
      </c>
      <c r="AT9" s="24">
        <v>510</v>
      </c>
      <c r="AU9" s="3">
        <v>0</v>
      </c>
      <c r="AV9" s="25">
        <v>0</v>
      </c>
      <c r="AW9" s="24">
        <v>75325.33</v>
      </c>
      <c r="AX9" s="3">
        <v>0.7</v>
      </c>
      <c r="AY9" s="25">
        <v>52727.731</v>
      </c>
      <c r="AZ9" s="24">
        <v>510</v>
      </c>
      <c r="BA9" s="3">
        <v>0</v>
      </c>
      <c r="BB9" s="25">
        <v>0</v>
      </c>
      <c r="BC9" s="24">
        <v>73707.91</v>
      </c>
      <c r="BD9" s="3">
        <v>0.7</v>
      </c>
      <c r="BE9" s="25">
        <v>51595.536999999997</v>
      </c>
      <c r="BF9" s="24">
        <v>510</v>
      </c>
      <c r="BG9" s="3">
        <v>0</v>
      </c>
      <c r="BH9" s="25">
        <v>0</v>
      </c>
      <c r="BI9" s="24">
        <v>111523.09</v>
      </c>
      <c r="BJ9" s="3">
        <v>0.69999999999999984</v>
      </c>
      <c r="BK9" s="25">
        <v>78066.162999999986</v>
      </c>
      <c r="BL9" s="26">
        <v>510</v>
      </c>
      <c r="BM9" s="3">
        <v>0</v>
      </c>
      <c r="BN9" s="25">
        <v>0</v>
      </c>
      <c r="BO9" s="27">
        <f t="shared" si="0"/>
        <v>767582.09</v>
      </c>
      <c r="BP9" s="28">
        <v>510</v>
      </c>
      <c r="BQ9" s="29"/>
    </row>
    <row r="10" spans="1:69" s="4" customFormat="1" ht="38.25" x14ac:dyDescent="0.2">
      <c r="A10" s="17">
        <v>36</v>
      </c>
      <c r="B10" s="2" t="s">
        <v>38</v>
      </c>
      <c r="C10" s="2" t="s">
        <v>39</v>
      </c>
      <c r="D10" s="2" t="s">
        <v>40</v>
      </c>
      <c r="E10" s="2" t="s">
        <v>44</v>
      </c>
      <c r="F10" s="2" t="s">
        <v>39</v>
      </c>
      <c r="G10" s="2" t="s">
        <v>103</v>
      </c>
      <c r="H10" s="2" t="s">
        <v>104</v>
      </c>
      <c r="I10" s="2" t="s">
        <v>105</v>
      </c>
      <c r="J10" s="2" t="s">
        <v>45</v>
      </c>
      <c r="K10" s="32" t="s">
        <v>49</v>
      </c>
      <c r="L10" s="32" t="s">
        <v>50</v>
      </c>
      <c r="M10" s="32" t="s">
        <v>95</v>
      </c>
      <c r="N10" s="39" t="s">
        <v>154</v>
      </c>
      <c r="O10" s="18" t="s">
        <v>106</v>
      </c>
      <c r="P10" s="19" t="s">
        <v>107</v>
      </c>
      <c r="Q10" s="20" t="s">
        <v>108</v>
      </c>
      <c r="R10" s="21" t="s">
        <v>109</v>
      </c>
      <c r="S10" s="32" t="s">
        <v>46</v>
      </c>
      <c r="T10" s="2" t="s">
        <v>45</v>
      </c>
      <c r="U10" s="22"/>
      <c r="V10" s="30">
        <v>41640.25</v>
      </c>
      <c r="W10" s="2" t="s">
        <v>47</v>
      </c>
      <c r="X10" s="23" t="s">
        <v>63</v>
      </c>
      <c r="Y10" s="24">
        <v>266498.21999999997</v>
      </c>
      <c r="Z10" s="24">
        <v>1150</v>
      </c>
      <c r="AA10" s="24">
        <v>201295.83</v>
      </c>
      <c r="AB10" s="24">
        <v>1150</v>
      </c>
      <c r="AC10" s="24">
        <v>171913.51</v>
      </c>
      <c r="AD10" s="24">
        <v>1150</v>
      </c>
      <c r="AE10" s="24">
        <v>104255.44</v>
      </c>
      <c r="AF10" s="24">
        <v>1150</v>
      </c>
      <c r="AG10" s="24">
        <v>91740</v>
      </c>
      <c r="AH10" s="24">
        <v>1150</v>
      </c>
      <c r="AI10" s="24">
        <v>46621.69</v>
      </c>
      <c r="AJ10" s="24">
        <v>1150</v>
      </c>
      <c r="AK10" s="24">
        <v>41243.18</v>
      </c>
      <c r="AL10" s="24">
        <v>1150</v>
      </c>
      <c r="AM10" s="24">
        <v>47447.35</v>
      </c>
      <c r="AN10" s="24">
        <v>1150</v>
      </c>
      <c r="AO10" s="3">
        <v>0</v>
      </c>
      <c r="AP10" s="25">
        <v>0</v>
      </c>
      <c r="AQ10" s="24">
        <v>96011.17</v>
      </c>
      <c r="AR10" s="3">
        <v>0.69999999999999984</v>
      </c>
      <c r="AS10" s="25">
        <v>67207.818999999989</v>
      </c>
      <c r="AT10" s="24">
        <v>1150</v>
      </c>
      <c r="AU10" s="3">
        <v>0</v>
      </c>
      <c r="AV10" s="25">
        <v>0</v>
      </c>
      <c r="AW10" s="24">
        <v>163248.01999999999</v>
      </c>
      <c r="AX10" s="3">
        <v>0.7</v>
      </c>
      <c r="AY10" s="25">
        <v>114273.61399999999</v>
      </c>
      <c r="AZ10" s="24">
        <v>1150</v>
      </c>
      <c r="BA10" s="3">
        <v>0</v>
      </c>
      <c r="BB10" s="25">
        <v>0</v>
      </c>
      <c r="BC10" s="24">
        <v>164363.31</v>
      </c>
      <c r="BD10" s="3">
        <v>0.7</v>
      </c>
      <c r="BE10" s="25">
        <v>115054.317</v>
      </c>
      <c r="BF10" s="24">
        <v>1150</v>
      </c>
      <c r="BG10" s="3">
        <v>0</v>
      </c>
      <c r="BH10" s="25">
        <v>0</v>
      </c>
      <c r="BI10" s="24">
        <v>278283.59999999998</v>
      </c>
      <c r="BJ10" s="3">
        <v>0.7</v>
      </c>
      <c r="BK10" s="25">
        <v>194798.51999999996</v>
      </c>
      <c r="BL10" s="26">
        <v>1150</v>
      </c>
      <c r="BM10" s="3">
        <v>0</v>
      </c>
      <c r="BN10" s="25">
        <v>0</v>
      </c>
      <c r="BO10" s="27">
        <f t="shared" si="0"/>
        <v>1672921.3199999998</v>
      </c>
      <c r="BP10" s="28">
        <v>1150</v>
      </c>
      <c r="BQ10" s="29"/>
    </row>
    <row r="11" spans="1:69" s="4" customFormat="1" ht="38.25" x14ac:dyDescent="0.2">
      <c r="A11" s="17">
        <v>38</v>
      </c>
      <c r="B11" s="2" t="s">
        <v>38</v>
      </c>
      <c r="C11" s="2" t="s">
        <v>39</v>
      </c>
      <c r="D11" s="2" t="s">
        <v>40</v>
      </c>
      <c r="E11" s="2" t="s">
        <v>44</v>
      </c>
      <c r="F11" s="2" t="s">
        <v>39</v>
      </c>
      <c r="G11" s="2" t="s">
        <v>65</v>
      </c>
      <c r="H11" s="2" t="s">
        <v>110</v>
      </c>
      <c r="I11" s="2" t="s">
        <v>75</v>
      </c>
      <c r="J11" s="2" t="s">
        <v>45</v>
      </c>
      <c r="K11" s="32" t="s">
        <v>74</v>
      </c>
      <c r="L11" s="32" t="s">
        <v>111</v>
      </c>
      <c r="M11" s="32" t="s">
        <v>112</v>
      </c>
      <c r="N11" s="39" t="s">
        <v>155</v>
      </c>
      <c r="O11" s="18" t="s">
        <v>113</v>
      </c>
      <c r="P11" s="19" t="s">
        <v>114</v>
      </c>
      <c r="Q11" s="20" t="s">
        <v>115</v>
      </c>
      <c r="R11" s="21" t="s">
        <v>116</v>
      </c>
      <c r="S11" s="32" t="s">
        <v>46</v>
      </c>
      <c r="T11" s="2" t="s">
        <v>45</v>
      </c>
      <c r="U11" s="22"/>
      <c r="V11" s="30">
        <v>41640.25</v>
      </c>
      <c r="W11" s="2" t="s">
        <v>47</v>
      </c>
      <c r="X11" s="23" t="s">
        <v>63</v>
      </c>
      <c r="Y11" s="24">
        <v>538447.16</v>
      </c>
      <c r="Z11" s="24">
        <v>2300</v>
      </c>
      <c r="AA11" s="24">
        <v>420074.42</v>
      </c>
      <c r="AB11" s="24">
        <v>2300</v>
      </c>
      <c r="AC11" s="24">
        <v>361644.92</v>
      </c>
      <c r="AD11" s="24">
        <v>2300</v>
      </c>
      <c r="AE11" s="24">
        <v>238660.1</v>
      </c>
      <c r="AF11" s="24">
        <v>2300</v>
      </c>
      <c r="AG11" s="24">
        <v>182828.55</v>
      </c>
      <c r="AH11" s="24">
        <v>2300</v>
      </c>
      <c r="AI11" s="24">
        <v>65234.16</v>
      </c>
      <c r="AJ11" s="24">
        <v>2300</v>
      </c>
      <c r="AK11" s="24">
        <v>48798.42</v>
      </c>
      <c r="AL11" s="24">
        <v>2300</v>
      </c>
      <c r="AM11" s="24">
        <v>43433.02</v>
      </c>
      <c r="AN11" s="24">
        <v>2300</v>
      </c>
      <c r="AO11" s="3">
        <v>0</v>
      </c>
      <c r="AP11" s="25">
        <v>0</v>
      </c>
      <c r="AQ11" s="24">
        <v>167905.74</v>
      </c>
      <c r="AR11" s="3">
        <v>0.7</v>
      </c>
      <c r="AS11" s="25">
        <v>117534.01799999998</v>
      </c>
      <c r="AT11" s="24">
        <v>2300</v>
      </c>
      <c r="AU11" s="3">
        <v>0</v>
      </c>
      <c r="AV11" s="25">
        <v>0</v>
      </c>
      <c r="AW11" s="24">
        <v>291546.42</v>
      </c>
      <c r="AX11" s="3">
        <v>0.7</v>
      </c>
      <c r="AY11" s="25">
        <v>204082.49399999998</v>
      </c>
      <c r="AZ11" s="24">
        <v>2300</v>
      </c>
      <c r="BA11" s="3">
        <v>0</v>
      </c>
      <c r="BB11" s="25">
        <v>0</v>
      </c>
      <c r="BC11" s="24">
        <v>284929.15999999997</v>
      </c>
      <c r="BD11" s="3">
        <v>0.7</v>
      </c>
      <c r="BE11" s="25">
        <v>199450.41199999998</v>
      </c>
      <c r="BF11" s="24">
        <v>2300</v>
      </c>
      <c r="BG11" s="3">
        <v>0</v>
      </c>
      <c r="BH11" s="25">
        <v>0</v>
      </c>
      <c r="BI11" s="24">
        <v>502433.29</v>
      </c>
      <c r="BJ11" s="3">
        <v>0.7</v>
      </c>
      <c r="BK11" s="25">
        <v>351703.30299999996</v>
      </c>
      <c r="BL11" s="26">
        <v>2300</v>
      </c>
      <c r="BM11" s="3">
        <v>0</v>
      </c>
      <c r="BN11" s="25">
        <v>0</v>
      </c>
      <c r="BO11" s="27">
        <f t="shared" si="0"/>
        <v>3145935.3600000003</v>
      </c>
      <c r="BP11" s="28">
        <v>2300</v>
      </c>
      <c r="BQ11" s="29"/>
    </row>
    <row r="12" spans="1:69" s="4" customFormat="1" ht="25.5" x14ac:dyDescent="0.2">
      <c r="A12" s="17">
        <v>45</v>
      </c>
      <c r="B12" s="2" t="s">
        <v>38</v>
      </c>
      <c r="C12" s="2" t="s">
        <v>39</v>
      </c>
      <c r="D12" s="2" t="s">
        <v>40</v>
      </c>
      <c r="E12" s="2" t="s">
        <v>44</v>
      </c>
      <c r="F12" s="2" t="s">
        <v>39</v>
      </c>
      <c r="G12" s="2" t="s">
        <v>53</v>
      </c>
      <c r="H12" s="2" t="s">
        <v>117</v>
      </c>
      <c r="I12" s="2" t="s">
        <v>66</v>
      </c>
      <c r="J12" s="2" t="s">
        <v>45</v>
      </c>
      <c r="K12" s="32" t="s">
        <v>118</v>
      </c>
      <c r="L12" s="32" t="s">
        <v>119</v>
      </c>
      <c r="M12" s="32" t="s">
        <v>48</v>
      </c>
      <c r="N12" s="39" t="s">
        <v>156</v>
      </c>
      <c r="O12" s="18" t="s">
        <v>120</v>
      </c>
      <c r="P12" s="19" t="s">
        <v>121</v>
      </c>
      <c r="Q12" s="20" t="s">
        <v>122</v>
      </c>
      <c r="R12" s="21" t="s">
        <v>123</v>
      </c>
      <c r="S12" s="32" t="s">
        <v>46</v>
      </c>
      <c r="T12" s="2" t="s">
        <v>45</v>
      </c>
      <c r="U12" s="22"/>
      <c r="V12" s="30">
        <v>41640.25</v>
      </c>
      <c r="W12" s="2" t="s">
        <v>47</v>
      </c>
      <c r="X12" s="23" t="s">
        <v>63</v>
      </c>
      <c r="Y12" s="24">
        <v>216573.02</v>
      </c>
      <c r="Z12" s="24">
        <v>970.57</v>
      </c>
      <c r="AA12" s="24">
        <v>150593.06</v>
      </c>
      <c r="AB12" s="24">
        <v>970.57</v>
      </c>
      <c r="AC12" s="24">
        <v>120013.63</v>
      </c>
      <c r="AD12" s="24">
        <v>970.57</v>
      </c>
      <c r="AE12" s="24">
        <v>68437.649999999994</v>
      </c>
      <c r="AF12" s="24">
        <v>970.57</v>
      </c>
      <c r="AG12" s="24">
        <v>40676.18</v>
      </c>
      <c r="AH12" s="24">
        <v>970.57</v>
      </c>
      <c r="AI12" s="24">
        <v>3330.95</v>
      </c>
      <c r="AJ12" s="24">
        <v>970.57</v>
      </c>
      <c r="AK12" s="24">
        <v>2538.04</v>
      </c>
      <c r="AL12" s="24">
        <v>970.57</v>
      </c>
      <c r="AM12" s="24">
        <v>2446.79</v>
      </c>
      <c r="AN12" s="24">
        <v>970.57</v>
      </c>
      <c r="AO12" s="3">
        <v>0</v>
      </c>
      <c r="AP12" s="25">
        <v>0</v>
      </c>
      <c r="AQ12" s="24">
        <v>36981.61</v>
      </c>
      <c r="AR12" s="3">
        <v>0.7</v>
      </c>
      <c r="AS12" s="25">
        <v>25887.127</v>
      </c>
      <c r="AT12" s="24">
        <v>970.57</v>
      </c>
      <c r="AU12" s="3">
        <v>0</v>
      </c>
      <c r="AV12" s="25">
        <v>0</v>
      </c>
      <c r="AW12" s="24">
        <v>81528</v>
      </c>
      <c r="AX12" s="3">
        <v>0.7</v>
      </c>
      <c r="AY12" s="25">
        <v>57069.599999999999</v>
      </c>
      <c r="AZ12" s="24">
        <v>970.57</v>
      </c>
      <c r="BA12" s="3">
        <v>0</v>
      </c>
      <c r="BB12" s="25">
        <v>0</v>
      </c>
      <c r="BC12" s="24">
        <v>115629.59</v>
      </c>
      <c r="BD12" s="3">
        <v>0.7</v>
      </c>
      <c r="BE12" s="25">
        <v>80940.712999999989</v>
      </c>
      <c r="BF12" s="24">
        <v>970.57</v>
      </c>
      <c r="BG12" s="3">
        <v>0</v>
      </c>
      <c r="BH12" s="25">
        <v>0</v>
      </c>
      <c r="BI12" s="24">
        <v>199487.03</v>
      </c>
      <c r="BJ12" s="3">
        <v>0.70000000000000007</v>
      </c>
      <c r="BK12" s="25">
        <v>139640.921</v>
      </c>
      <c r="BL12" s="26">
        <v>970.57</v>
      </c>
      <c r="BM12" s="3">
        <v>0</v>
      </c>
      <c r="BN12" s="25">
        <v>0</v>
      </c>
      <c r="BO12" s="27">
        <f t="shared" si="0"/>
        <v>1038235.55</v>
      </c>
      <c r="BP12" s="28">
        <v>970.57</v>
      </c>
      <c r="BQ12" s="29"/>
    </row>
    <row r="13" spans="1:69" s="4" customFormat="1" ht="30" customHeight="1" x14ac:dyDescent="0.2">
      <c r="A13" s="17">
        <v>59</v>
      </c>
      <c r="B13" s="2" t="s">
        <v>38</v>
      </c>
      <c r="C13" s="2" t="s">
        <v>39</v>
      </c>
      <c r="D13" s="2" t="s">
        <v>40</v>
      </c>
      <c r="E13" s="2" t="s">
        <v>44</v>
      </c>
      <c r="F13" s="2" t="s">
        <v>39</v>
      </c>
      <c r="G13" s="2" t="s">
        <v>128</v>
      </c>
      <c r="H13" s="2" t="s">
        <v>129</v>
      </c>
      <c r="I13" s="2" t="s">
        <v>64</v>
      </c>
      <c r="J13" s="2" t="s">
        <v>45</v>
      </c>
      <c r="K13" s="32" t="s">
        <v>130</v>
      </c>
      <c r="L13" s="32" t="s">
        <v>131</v>
      </c>
      <c r="M13" s="32" t="s">
        <v>132</v>
      </c>
      <c r="N13" s="39" t="s">
        <v>157</v>
      </c>
      <c r="O13" s="18" t="s">
        <v>124</v>
      </c>
      <c r="P13" s="19" t="s">
        <v>125</v>
      </c>
      <c r="Q13" s="20" t="s">
        <v>126</v>
      </c>
      <c r="R13" s="21" t="s">
        <v>127</v>
      </c>
      <c r="S13" s="32" t="s">
        <v>46</v>
      </c>
      <c r="T13" s="2" t="s">
        <v>45</v>
      </c>
      <c r="U13" s="22"/>
      <c r="V13" s="30">
        <v>41640.25</v>
      </c>
      <c r="W13" s="2" t="s">
        <v>47</v>
      </c>
      <c r="X13" s="23" t="s">
        <v>63</v>
      </c>
      <c r="Y13" s="24">
        <v>95000</v>
      </c>
      <c r="Z13" s="24">
        <v>638</v>
      </c>
      <c r="AA13" s="24">
        <v>90000</v>
      </c>
      <c r="AB13" s="24">
        <v>638</v>
      </c>
      <c r="AC13" s="24">
        <v>80000</v>
      </c>
      <c r="AD13" s="24">
        <v>638</v>
      </c>
      <c r="AE13" s="24">
        <v>52000</v>
      </c>
      <c r="AF13" s="24">
        <v>638</v>
      </c>
      <c r="AG13" s="24">
        <v>50000</v>
      </c>
      <c r="AH13" s="24">
        <v>638</v>
      </c>
      <c r="AI13" s="24">
        <v>40000</v>
      </c>
      <c r="AJ13" s="24">
        <v>638</v>
      </c>
      <c r="AK13" s="24">
        <v>35000</v>
      </c>
      <c r="AL13" s="24">
        <v>638</v>
      </c>
      <c r="AM13" s="24">
        <v>29000</v>
      </c>
      <c r="AN13" s="24">
        <v>638</v>
      </c>
      <c r="AO13" s="3">
        <v>0</v>
      </c>
      <c r="AP13" s="25">
        <v>0</v>
      </c>
      <c r="AQ13" s="24">
        <v>37000</v>
      </c>
      <c r="AR13" s="3">
        <v>0.71899999999999997</v>
      </c>
      <c r="AS13" s="25">
        <v>26603</v>
      </c>
      <c r="AT13" s="24">
        <v>638</v>
      </c>
      <c r="AU13" s="3">
        <v>0</v>
      </c>
      <c r="AV13" s="25">
        <v>0</v>
      </c>
      <c r="AW13" s="24">
        <v>65000</v>
      </c>
      <c r="AX13" s="3">
        <v>0.71899999999999997</v>
      </c>
      <c r="AY13" s="25">
        <v>46735</v>
      </c>
      <c r="AZ13" s="24">
        <v>638</v>
      </c>
      <c r="BA13" s="3">
        <v>0</v>
      </c>
      <c r="BB13" s="25">
        <v>0</v>
      </c>
      <c r="BC13" s="24">
        <v>70000</v>
      </c>
      <c r="BD13" s="3">
        <v>0.71899999999999997</v>
      </c>
      <c r="BE13" s="25">
        <v>50330</v>
      </c>
      <c r="BF13" s="24">
        <v>638</v>
      </c>
      <c r="BG13" s="3">
        <v>0</v>
      </c>
      <c r="BH13" s="25">
        <v>0</v>
      </c>
      <c r="BI13" s="24">
        <v>95000</v>
      </c>
      <c r="BJ13" s="3">
        <v>0.71899999999999997</v>
      </c>
      <c r="BK13" s="25">
        <v>68305</v>
      </c>
      <c r="BL13" s="26">
        <v>638</v>
      </c>
      <c r="BM13" s="3">
        <v>0</v>
      </c>
      <c r="BN13" s="25">
        <v>0</v>
      </c>
      <c r="BO13" s="27">
        <f t="shared" si="0"/>
        <v>738000</v>
      </c>
      <c r="BP13" s="28">
        <v>638</v>
      </c>
      <c r="BQ13" s="29"/>
    </row>
    <row r="14" spans="1:69" s="4" customFormat="1" ht="30" customHeight="1" x14ac:dyDescent="0.2">
      <c r="A14" s="17">
        <v>77</v>
      </c>
      <c r="B14" s="2" t="s">
        <v>38</v>
      </c>
      <c r="C14" s="2" t="s">
        <v>39</v>
      </c>
      <c r="D14" s="2" t="s">
        <v>40</v>
      </c>
      <c r="E14" s="2" t="s">
        <v>44</v>
      </c>
      <c r="F14" s="2" t="s">
        <v>39</v>
      </c>
      <c r="G14" s="2" t="s">
        <v>65</v>
      </c>
      <c r="H14" s="2" t="s">
        <v>86</v>
      </c>
      <c r="I14" s="2" t="s">
        <v>134</v>
      </c>
      <c r="J14" s="2" t="s">
        <v>45</v>
      </c>
      <c r="K14" s="32" t="s">
        <v>133</v>
      </c>
      <c r="L14" s="32" t="s">
        <v>135</v>
      </c>
      <c r="M14" s="32" t="s">
        <v>110</v>
      </c>
      <c r="N14" s="39" t="s">
        <v>158</v>
      </c>
      <c r="O14" s="18" t="s">
        <v>136</v>
      </c>
      <c r="P14" s="19" t="s">
        <v>137</v>
      </c>
      <c r="Q14" s="20" t="s">
        <v>138</v>
      </c>
      <c r="R14" s="21" t="s">
        <v>139</v>
      </c>
      <c r="S14" s="32" t="s">
        <v>46</v>
      </c>
      <c r="T14" s="2" t="s">
        <v>45</v>
      </c>
      <c r="U14" s="22"/>
      <c r="V14" s="30">
        <v>41640.25</v>
      </c>
      <c r="W14" s="2" t="s">
        <v>47</v>
      </c>
      <c r="X14" s="23" t="s">
        <v>63</v>
      </c>
      <c r="Y14" s="24">
        <v>295081.25</v>
      </c>
      <c r="Z14" s="24">
        <v>1150</v>
      </c>
      <c r="AA14" s="24">
        <v>241950.64</v>
      </c>
      <c r="AB14" s="24">
        <v>1150</v>
      </c>
      <c r="AC14" s="24">
        <v>218632.42</v>
      </c>
      <c r="AD14" s="24">
        <v>1150</v>
      </c>
      <c r="AE14" s="24">
        <v>160509.31</v>
      </c>
      <c r="AF14" s="24">
        <v>1150</v>
      </c>
      <c r="AG14" s="24">
        <v>136979.09</v>
      </c>
      <c r="AH14" s="24">
        <v>1150</v>
      </c>
      <c r="AI14" s="24">
        <v>74773.58</v>
      </c>
      <c r="AJ14" s="24">
        <v>1150</v>
      </c>
      <c r="AK14" s="24">
        <v>48818.06</v>
      </c>
      <c r="AL14" s="24">
        <v>1150</v>
      </c>
      <c r="AM14" s="24">
        <v>57700.65</v>
      </c>
      <c r="AN14" s="24">
        <v>1150</v>
      </c>
      <c r="AO14" s="3">
        <v>0</v>
      </c>
      <c r="AP14" s="25">
        <v>0</v>
      </c>
      <c r="AQ14" s="24">
        <v>125137.76</v>
      </c>
      <c r="AR14" s="3">
        <v>0.7</v>
      </c>
      <c r="AS14" s="25">
        <v>87596.431999999986</v>
      </c>
      <c r="AT14" s="24">
        <v>1150</v>
      </c>
      <c r="AU14" s="3">
        <v>0</v>
      </c>
      <c r="AV14" s="25">
        <v>0</v>
      </c>
      <c r="AW14" s="24">
        <v>187581.34</v>
      </c>
      <c r="AX14" s="3">
        <v>0.7</v>
      </c>
      <c r="AY14" s="25">
        <v>131306.93799999999</v>
      </c>
      <c r="AZ14" s="24">
        <v>1150</v>
      </c>
      <c r="BA14" s="3">
        <v>0</v>
      </c>
      <c r="BB14" s="25">
        <v>0</v>
      </c>
      <c r="BC14" s="24">
        <v>177675.57</v>
      </c>
      <c r="BD14" s="3">
        <v>0.7</v>
      </c>
      <c r="BE14" s="25">
        <v>124372.89899999999</v>
      </c>
      <c r="BF14" s="24">
        <v>1150</v>
      </c>
      <c r="BG14" s="3">
        <v>0</v>
      </c>
      <c r="BH14" s="25">
        <v>0</v>
      </c>
      <c r="BI14" s="24">
        <v>276150.81</v>
      </c>
      <c r="BJ14" s="3">
        <v>0.7</v>
      </c>
      <c r="BK14" s="25">
        <v>193305.56699999998</v>
      </c>
      <c r="BL14" s="26">
        <v>1150</v>
      </c>
      <c r="BM14" s="3">
        <v>0</v>
      </c>
      <c r="BN14" s="25">
        <v>0</v>
      </c>
      <c r="BO14" s="27">
        <f t="shared" ref="BO14:BO15" si="1">Y14+AA14+AC14+AE14+AG14+AI14+AK14+AM14+AQ14+AW14+BC14+BI14</f>
        <v>2000990.4800000004</v>
      </c>
      <c r="BP14" s="28">
        <v>1150</v>
      </c>
      <c r="BQ14" s="29"/>
    </row>
    <row r="15" spans="1:69" s="4" customFormat="1" ht="30" customHeight="1" x14ac:dyDescent="0.2">
      <c r="A15" s="17">
        <v>83</v>
      </c>
      <c r="B15" s="2" t="s">
        <v>38</v>
      </c>
      <c r="C15" s="2" t="s">
        <v>39</v>
      </c>
      <c r="D15" s="2" t="s">
        <v>40</v>
      </c>
      <c r="E15" s="2" t="s">
        <v>44</v>
      </c>
      <c r="F15" s="2" t="s">
        <v>39</v>
      </c>
      <c r="G15" s="2" t="s">
        <v>85</v>
      </c>
      <c r="H15" s="2" t="s">
        <v>140</v>
      </c>
      <c r="I15" s="2" t="s">
        <v>48</v>
      </c>
      <c r="J15" s="2" t="s">
        <v>45</v>
      </c>
      <c r="K15" s="32" t="s">
        <v>118</v>
      </c>
      <c r="L15" s="32" t="s">
        <v>141</v>
      </c>
      <c r="M15" s="32" t="s">
        <v>142</v>
      </c>
      <c r="N15" s="39" t="s">
        <v>159</v>
      </c>
      <c r="O15" s="18" t="s">
        <v>143</v>
      </c>
      <c r="P15" s="19" t="s">
        <v>144</v>
      </c>
      <c r="Q15" s="20" t="s">
        <v>145</v>
      </c>
      <c r="R15" s="21" t="s">
        <v>146</v>
      </c>
      <c r="S15" s="32" t="s">
        <v>46</v>
      </c>
      <c r="T15" s="2" t="s">
        <v>45</v>
      </c>
      <c r="U15" s="22"/>
      <c r="V15" s="30">
        <v>41640.25</v>
      </c>
      <c r="W15" s="2" t="s">
        <v>47</v>
      </c>
      <c r="X15" s="23" t="s">
        <v>63</v>
      </c>
      <c r="Y15" s="24">
        <v>145711.41</v>
      </c>
      <c r="Z15" s="24">
        <v>538.84</v>
      </c>
      <c r="AA15" s="24">
        <v>141825.28</v>
      </c>
      <c r="AB15" s="24">
        <v>538.84</v>
      </c>
      <c r="AC15" s="24">
        <v>127468.42</v>
      </c>
      <c r="AD15" s="24">
        <v>538.84</v>
      </c>
      <c r="AE15" s="24">
        <v>94132.76</v>
      </c>
      <c r="AF15" s="24">
        <v>538.84</v>
      </c>
      <c r="AG15" s="24">
        <v>75290.710000000006</v>
      </c>
      <c r="AH15" s="24">
        <v>538.84</v>
      </c>
      <c r="AI15" s="24">
        <v>41282.21</v>
      </c>
      <c r="AJ15" s="24">
        <v>538.84</v>
      </c>
      <c r="AK15" s="24">
        <v>29393.3</v>
      </c>
      <c r="AL15" s="24">
        <v>538.84</v>
      </c>
      <c r="AM15" s="24">
        <v>37024.300000000003</v>
      </c>
      <c r="AN15" s="24">
        <v>538.84</v>
      </c>
      <c r="AO15" s="3">
        <v>0</v>
      </c>
      <c r="AP15" s="25">
        <v>0</v>
      </c>
      <c r="AQ15" s="24">
        <v>72681.95</v>
      </c>
      <c r="AR15" s="3">
        <v>0.7</v>
      </c>
      <c r="AS15" s="25">
        <v>50877.364999999998</v>
      </c>
      <c r="AT15" s="24">
        <v>538.84</v>
      </c>
      <c r="AU15" s="3">
        <v>0</v>
      </c>
      <c r="AV15" s="25">
        <v>0</v>
      </c>
      <c r="AW15" s="24">
        <v>115761.06</v>
      </c>
      <c r="AX15" s="3">
        <v>0.7</v>
      </c>
      <c r="AY15" s="25">
        <v>81032.741999999998</v>
      </c>
      <c r="AZ15" s="24">
        <v>538.84</v>
      </c>
      <c r="BA15" s="3">
        <v>0</v>
      </c>
      <c r="BB15" s="25">
        <v>0</v>
      </c>
      <c r="BC15" s="24">
        <v>112688.08</v>
      </c>
      <c r="BD15" s="3">
        <v>0.70000000000000007</v>
      </c>
      <c r="BE15" s="25">
        <v>78881.656000000003</v>
      </c>
      <c r="BF15" s="24">
        <v>538.84</v>
      </c>
      <c r="BG15" s="3">
        <v>0</v>
      </c>
      <c r="BH15" s="25">
        <v>0</v>
      </c>
      <c r="BI15" s="24">
        <v>161840.43</v>
      </c>
      <c r="BJ15" s="3">
        <v>0.7</v>
      </c>
      <c r="BK15" s="25">
        <v>113288.30099999999</v>
      </c>
      <c r="BL15" s="26">
        <v>538.84</v>
      </c>
      <c r="BM15" s="3">
        <v>0</v>
      </c>
      <c r="BN15" s="25">
        <v>0</v>
      </c>
      <c r="BO15" s="27">
        <f t="shared" si="1"/>
        <v>1155099.9099999999</v>
      </c>
      <c r="BP15" s="28">
        <v>538.84</v>
      </c>
      <c r="BQ15" s="29"/>
    </row>
    <row r="16" spans="1:69" ht="24.75" customHeight="1" x14ac:dyDescent="0.2">
      <c r="BO16" s="37">
        <f>SUBTOTAL(109,BO5:BO15)</f>
        <v>17260642.91</v>
      </c>
      <c r="BP16" s="37">
        <f>SUBTOTAL(109,BP5:BP15)</f>
        <v>11847.41</v>
      </c>
    </row>
    <row r="17" spans="64:68" ht="24.75" customHeight="1" x14ac:dyDescent="0.2">
      <c r="BL17" s="7" t="s">
        <v>162</v>
      </c>
      <c r="BN17" s="7" t="s">
        <v>147</v>
      </c>
      <c r="BO17" s="37">
        <f>BO16/1000</f>
        <v>17260.642909999999</v>
      </c>
      <c r="BP17" s="37">
        <f>BP16</f>
        <v>11847.41</v>
      </c>
    </row>
    <row r="18" spans="64:68" x14ac:dyDescent="0.2">
      <c r="BO18" s="40"/>
      <c r="BP18" s="40"/>
    </row>
    <row r="19" spans="64:68" x14ac:dyDescent="0.2">
      <c r="BN19" s="7" t="s">
        <v>148</v>
      </c>
      <c r="BO19" s="7">
        <f>SUBTOTAL(102,BO5:BO15)</f>
        <v>11</v>
      </c>
    </row>
  </sheetData>
  <autoFilter ref="A4:BQ17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0">
    <mergeCell ref="BQ2:BQ4"/>
    <mergeCell ref="Y3:Z3"/>
    <mergeCell ref="AA3:AB3"/>
    <mergeCell ref="AC3:AD3"/>
    <mergeCell ref="AE3:AF3"/>
    <mergeCell ref="AG3:AH3"/>
    <mergeCell ref="AI3:AJ3"/>
    <mergeCell ref="AK3:AL3"/>
    <mergeCell ref="AM3:AP3"/>
    <mergeCell ref="AQ3:AV3"/>
    <mergeCell ref="BO2:BP3"/>
    <mergeCell ref="A2:M3"/>
    <mergeCell ref="N2:R3"/>
    <mergeCell ref="S2:W3"/>
    <mergeCell ref="X2:X4"/>
    <mergeCell ref="Y2:BN2"/>
    <mergeCell ref="AW3:BB3"/>
    <mergeCell ref="BC3:BH3"/>
    <mergeCell ref="BI3:BN3"/>
    <mergeCell ref="B4:I4"/>
  </mergeCells>
  <conditionalFormatting sqref="A5:BQ15">
    <cfRule type="expression" dxfId="3" priority="4" stopIfTrue="1">
      <formula>AND(#REF!&lt;&gt;0,#REF!&lt;0.6)</formula>
    </cfRule>
  </conditionalFormatting>
  <conditionalFormatting sqref="BO16:BP16">
    <cfRule type="expression" dxfId="2" priority="3" stopIfTrue="1">
      <formula>AND(#REF!&lt;&gt;0,#REF!&lt;0.6)</formula>
    </cfRule>
  </conditionalFormatting>
  <conditionalFormatting sqref="BO16:BP16">
    <cfRule type="expression" dxfId="1" priority="2" stopIfTrue="1">
      <formula>AND(#REF!&lt;&gt;0,#REF!&lt;0.6)</formula>
    </cfRule>
  </conditionalFormatting>
  <conditionalFormatting sqref="BO17:BP17">
    <cfRule type="expression" dxfId="0" priority="1" stopIfTrue="1">
      <formula>AND(#REF!&lt;&gt;0,#REF!&lt;0.6)</formula>
    </cfRule>
  </conditionalFormatting>
  <pageMargins left="0.98425196850393704" right="0.98425196850393704" top="1.1811023622047245" bottom="0.78740157480314965" header="0.39370078740157483" footer="0.51181102362204722"/>
  <pageSetup paperSize="9" scale="64" orientation="landscape" r:id="rId1"/>
  <headerFooter alignWithMargins="0"/>
  <colBreaks count="4" manualBreakCount="4">
    <brk id="24" max="1048575" man="1"/>
    <brk id="30" max="1048575" man="1"/>
    <brk id="36" max="1048575" man="1"/>
    <brk id="6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II.cast_stredoodber_630 - 4 200</vt:lpstr>
      <vt:lpstr>'II.cast_stredoodber_630 - 4 200'!Názvy_tisku</vt:lpstr>
    </vt:vector>
  </TitlesOfParts>
  <Company>eCENTRE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Klega</cp:lastModifiedBy>
  <cp:lastPrinted>2011-07-15T07:14:33Z</cp:lastPrinted>
  <dcterms:created xsi:type="dcterms:W3CDTF">2010-09-10T11:47:45Z</dcterms:created>
  <dcterms:modified xsi:type="dcterms:W3CDTF">2012-11-23T12:08:41Z</dcterms:modified>
</cp:coreProperties>
</file>